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16mammals4u-my.sharepoint.com/personal/rick_16mammals_com/Documents/_16M CO2 Snelstarttool/Excel/"/>
    </mc:Choice>
  </mc:AlternateContent>
  <xr:revisionPtr revIDLastSave="3" documentId="8_{D10D0586-B7E7-491E-AC09-49FFF1B7F3A1}" xr6:coauthVersionLast="47" xr6:coauthVersionMax="47" xr10:uidLastSave="{BF40D87F-F96C-4EA8-8C29-92636D54B05F}"/>
  <bookViews>
    <workbookView xWindow="-108" yWindow="-108" windowWidth="46296" windowHeight="25416" xr2:uid="{9116CDBC-2303-423B-8AF8-0AE654698D67}"/>
  </bookViews>
  <sheets>
    <sheet name="CO2 Snelstarttool NL" sheetId="1" r:id="rId1"/>
    <sheet name="CO2 Quick Start Tool E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I79" i="2" s="1"/>
  <c r="I78" i="2"/>
  <c r="I77" i="2"/>
  <c r="T76" i="2"/>
  <c r="I76" i="2"/>
  <c r="I75" i="2"/>
  <c r="I74" i="2"/>
  <c r="I73" i="2"/>
  <c r="I71" i="2"/>
  <c r="N70" i="2"/>
  <c r="T79" i="2" s="1"/>
  <c r="I70" i="2"/>
  <c r="I69" i="2"/>
  <c r="I68" i="2"/>
  <c r="I67" i="2"/>
  <c r="I65" i="2"/>
  <c r="I64" i="2"/>
  <c r="I63" i="2"/>
  <c r="I62" i="2"/>
  <c r="Q61" i="2"/>
  <c r="T78" i="2" s="1"/>
  <c r="V60" i="2"/>
  <c r="P60" i="2"/>
  <c r="I60" i="2"/>
  <c r="V59" i="2"/>
  <c r="P59" i="2"/>
  <c r="I59" i="2"/>
  <c r="V58" i="2"/>
  <c r="P58" i="2"/>
  <c r="I58" i="2"/>
  <c r="V57" i="2"/>
  <c r="P57" i="2"/>
  <c r="V56" i="2"/>
  <c r="P56" i="2"/>
  <c r="I56" i="2"/>
  <c r="V55" i="2"/>
  <c r="P55" i="2"/>
  <c r="I55" i="2"/>
  <c r="V54" i="2"/>
  <c r="P54" i="2"/>
  <c r="I54" i="2"/>
  <c r="V53" i="2"/>
  <c r="P53" i="2"/>
  <c r="I53" i="2"/>
  <c r="I52" i="2"/>
  <c r="V51" i="2"/>
  <c r="P51" i="2"/>
  <c r="I51" i="2"/>
  <c r="V50" i="2"/>
  <c r="P50" i="2"/>
  <c r="V49" i="2"/>
  <c r="P49" i="2"/>
  <c r="I49" i="2"/>
  <c r="I48" i="2"/>
  <c r="V47" i="2"/>
  <c r="P47" i="2"/>
  <c r="I47" i="2"/>
  <c r="V46" i="2"/>
  <c r="P46" i="2"/>
  <c r="V45" i="2"/>
  <c r="P45" i="2"/>
  <c r="I45" i="2"/>
  <c r="V44" i="2"/>
  <c r="P44" i="2"/>
  <c r="I44" i="2"/>
  <c r="V43" i="2"/>
  <c r="P43" i="2"/>
  <c r="I43" i="2"/>
  <c r="V42" i="2"/>
  <c r="P42" i="2"/>
  <c r="I42" i="2"/>
  <c r="I41" i="2"/>
  <c r="I40" i="2"/>
  <c r="I39" i="2"/>
  <c r="I38" i="2"/>
  <c r="Q37" i="2"/>
  <c r="T77" i="2" s="1"/>
  <c r="V36" i="2"/>
  <c r="I36" i="2"/>
  <c r="V35" i="2"/>
  <c r="I35" i="2"/>
  <c r="V34" i="2"/>
  <c r="V33" i="2"/>
  <c r="I33" i="2"/>
  <c r="V32" i="2"/>
  <c r="I32" i="2"/>
  <c r="I31" i="2"/>
  <c r="V30" i="2"/>
  <c r="I30" i="2"/>
  <c r="V29" i="2"/>
  <c r="V28" i="2"/>
  <c r="I28" i="2"/>
  <c r="I27" i="2"/>
  <c r="V26" i="2"/>
  <c r="I26" i="2"/>
  <c r="V25" i="2"/>
  <c r="I25" i="2"/>
  <c r="V24" i="2"/>
  <c r="I24" i="2"/>
  <c r="V23" i="2"/>
  <c r="I23" i="2"/>
  <c r="V22" i="2"/>
  <c r="I22" i="2"/>
  <c r="V21" i="2"/>
  <c r="I21" i="2"/>
  <c r="I20" i="2"/>
  <c r="V19" i="2"/>
  <c r="I19" i="2"/>
  <c r="V18" i="2"/>
  <c r="I18" i="2"/>
  <c r="V17" i="2"/>
  <c r="I17" i="2"/>
  <c r="D80" i="1"/>
  <c r="I79" i="1" s="1"/>
  <c r="I78" i="1"/>
  <c r="I77" i="1"/>
  <c r="I76" i="1"/>
  <c r="I75" i="1"/>
  <c r="I74" i="1"/>
  <c r="I73" i="1"/>
  <c r="I71" i="1"/>
  <c r="N70" i="1"/>
  <c r="T79" i="1" s="1"/>
  <c r="I70" i="1"/>
  <c r="I69" i="1"/>
  <c r="I68" i="1"/>
  <c r="I67" i="1"/>
  <c r="I65" i="1"/>
  <c r="I64" i="1"/>
  <c r="I63" i="1"/>
  <c r="I62" i="1"/>
  <c r="Q61" i="1"/>
  <c r="T78" i="1" s="1"/>
  <c r="V60" i="1"/>
  <c r="P60" i="1"/>
  <c r="I60" i="1"/>
  <c r="V59" i="1"/>
  <c r="P59" i="1"/>
  <c r="I59" i="1"/>
  <c r="V58" i="1"/>
  <c r="P58" i="1"/>
  <c r="I58" i="1"/>
  <c r="V57" i="1"/>
  <c r="P57" i="1"/>
  <c r="V56" i="1"/>
  <c r="P56" i="1"/>
  <c r="I56" i="1"/>
  <c r="V55" i="1"/>
  <c r="P55" i="1"/>
  <c r="I55" i="1"/>
  <c r="V54" i="1"/>
  <c r="P54" i="1"/>
  <c r="I54" i="1"/>
  <c r="V53" i="1"/>
  <c r="P53" i="1"/>
  <c r="I53" i="1"/>
  <c r="I52" i="1"/>
  <c r="V51" i="1"/>
  <c r="P51" i="1"/>
  <c r="I51" i="1"/>
  <c r="V50" i="1"/>
  <c r="P50" i="1"/>
  <c r="V49" i="1"/>
  <c r="P49" i="1"/>
  <c r="I49" i="1"/>
  <c r="I48" i="1"/>
  <c r="V47" i="1"/>
  <c r="P47" i="1"/>
  <c r="I47" i="1"/>
  <c r="V46" i="1"/>
  <c r="P46" i="1"/>
  <c r="V45" i="1"/>
  <c r="P45" i="1"/>
  <c r="I45" i="1"/>
  <c r="V44" i="1"/>
  <c r="P44" i="1"/>
  <c r="I44" i="1"/>
  <c r="V43" i="1"/>
  <c r="P43" i="1"/>
  <c r="I43" i="1"/>
  <c r="V42" i="1"/>
  <c r="P42" i="1"/>
  <c r="I42" i="1"/>
  <c r="I41" i="1"/>
  <c r="I40" i="1"/>
  <c r="I39" i="1"/>
  <c r="I38" i="1"/>
  <c r="Q37" i="1"/>
  <c r="T77" i="1" s="1"/>
  <c r="V36" i="1"/>
  <c r="I36" i="1"/>
  <c r="V35" i="1"/>
  <c r="I35" i="1"/>
  <c r="V34" i="1"/>
  <c r="V33" i="1"/>
  <c r="I33" i="1"/>
  <c r="V32" i="1"/>
  <c r="I32" i="1"/>
  <c r="I31" i="1"/>
  <c r="V30" i="1"/>
  <c r="I30" i="1"/>
  <c r="V29" i="1"/>
  <c r="V28" i="1"/>
  <c r="I28" i="1"/>
  <c r="I27" i="1"/>
  <c r="V26" i="1"/>
  <c r="I26" i="1"/>
  <c r="V25" i="1"/>
  <c r="I25" i="1"/>
  <c r="V24" i="1"/>
  <c r="I24" i="1"/>
  <c r="V23" i="1"/>
  <c r="I23" i="1"/>
  <c r="V22" i="1"/>
  <c r="I22" i="1"/>
  <c r="V21" i="1"/>
  <c r="I21" i="1"/>
  <c r="I20" i="1"/>
  <c r="V19" i="1"/>
  <c r="I19" i="1"/>
  <c r="V18" i="1"/>
  <c r="I18" i="1"/>
  <c r="V17" i="1"/>
  <c r="I17" i="1"/>
  <c r="V37" i="2" l="1"/>
  <c r="V77" i="2" s="1"/>
  <c r="P61" i="2"/>
  <c r="Q66" i="2" s="1"/>
  <c r="V66" i="2" s="1"/>
  <c r="V61" i="2"/>
  <c r="V78" i="2" s="1"/>
  <c r="I80" i="2"/>
  <c r="V76" i="2" s="1"/>
  <c r="Q67" i="2"/>
  <c r="V67" i="2" s="1"/>
  <c r="Q69" i="2"/>
  <c r="V69" i="2" s="1"/>
  <c r="Q68" i="2"/>
  <c r="V68" i="2" s="1"/>
  <c r="P61" i="1"/>
  <c r="Q66" i="1" s="1"/>
  <c r="V66" i="1" s="1"/>
  <c r="V61" i="1"/>
  <c r="V78" i="1" s="1"/>
  <c r="I80" i="1"/>
  <c r="V76" i="1" s="1"/>
  <c r="V37" i="1"/>
  <c r="V77" i="1" s="1"/>
  <c r="T76" i="1"/>
  <c r="V70" i="2" l="1"/>
  <c r="V79" i="2" s="1"/>
  <c r="V80" i="2" s="1"/>
  <c r="Q68" i="1"/>
  <c r="V68" i="1" s="1"/>
  <c r="Q69" i="1"/>
  <c r="V69" i="1" s="1"/>
  <c r="Q67" i="1"/>
  <c r="V67" i="1" s="1"/>
  <c r="V70" i="1" l="1"/>
  <c r="V79" i="1" s="1"/>
  <c r="V80" i="1" s="1"/>
</calcChain>
</file>

<file path=xl/sharedStrings.xml><?xml version="1.0" encoding="utf-8"?>
<sst xmlns="http://schemas.openxmlformats.org/spreadsheetml/2006/main" count="925" uniqueCount="252">
  <si>
    <t xml:space="preserve">     v1.2 Januari 2026</t>
  </si>
  <si>
    <t>Basismateriaal</t>
  </si>
  <si>
    <t>Verf en afwerkingen</t>
  </si>
  <si>
    <t>Materiaal</t>
  </si>
  <si>
    <t>Gewicht</t>
  </si>
  <si>
    <t>CO2 factor</t>
  </si>
  <si>
    <t>=</t>
  </si>
  <si>
    <t>kgCO2</t>
  </si>
  <si>
    <t>Afwerking</t>
  </si>
  <si>
    <t>Oppervlak</t>
  </si>
  <si>
    <t>Lokaal hout</t>
  </si>
  <si>
    <t>kg</t>
  </si>
  <si>
    <t>x</t>
  </si>
  <si>
    <t>Melamine decor toplaag (0,15mm)</t>
  </si>
  <si>
    <t>m2</t>
  </si>
  <si>
    <t>Massief naald-/loofhout</t>
  </si>
  <si>
    <t>High pressure laminaat (0,8mm HPL)</t>
  </si>
  <si>
    <t>Massief hardhout</t>
  </si>
  <si>
    <t>Houtfineer (0,6mm, incl backing + lak)</t>
  </si>
  <si>
    <t>Houten meubelpaneel</t>
  </si>
  <si>
    <t>Spaanplaat recycled</t>
  </si>
  <si>
    <t>Latex (acryl muurverf)</t>
  </si>
  <si>
    <t>Spaanplaat</t>
  </si>
  <si>
    <t>Transparante lak</t>
  </si>
  <si>
    <t>MDF paneel</t>
  </si>
  <si>
    <t>Watergedragen verf</t>
  </si>
  <si>
    <t>OSB paneel</t>
  </si>
  <si>
    <t>Oplosmiddelhoudende verf</t>
  </si>
  <si>
    <t>Multiplex paneel</t>
  </si>
  <si>
    <t>Epoxycoating</t>
  </si>
  <si>
    <t>Bamboe paneel</t>
  </si>
  <si>
    <t>Poedercoating</t>
  </si>
  <si>
    <t>Gipsplaat</t>
  </si>
  <si>
    <t>Karton honingraatpaneel + MDF toplaag</t>
  </si>
  <si>
    <t>Leemverf</t>
  </si>
  <si>
    <t>Kalkverf</t>
  </si>
  <si>
    <t>Wit papier</t>
  </si>
  <si>
    <t>Beton cire</t>
  </si>
  <si>
    <t>Papier zw tekst bedrukt</t>
  </si>
  <si>
    <t>Papier full-color volvlaks</t>
  </si>
  <si>
    <t>Witte houtlijm (D2 / PVAc)</t>
  </si>
  <si>
    <t>Verpakkingskarton ongebleekt</t>
  </si>
  <si>
    <t>PU-lijm (D4)</t>
  </si>
  <si>
    <t>Contactlijm</t>
  </si>
  <si>
    <t>Glas (flessen en potjes)</t>
  </si>
  <si>
    <t>MS-polymeer kit</t>
  </si>
  <si>
    <t>Glas (floatglas)</t>
  </si>
  <si>
    <t>Siliconenkit</t>
  </si>
  <si>
    <t>Subtotaal</t>
  </si>
  <si>
    <t>Staal recycled</t>
  </si>
  <si>
    <t>Staal virgin (onbehandeld)</t>
  </si>
  <si>
    <t>Staal virgin (verzinkt)</t>
  </si>
  <si>
    <t>Electronica</t>
  </si>
  <si>
    <t>RVS virgin</t>
  </si>
  <si>
    <t>Product</t>
  </si>
  <si>
    <t>per stuk</t>
  </si>
  <si>
    <t>afstand</t>
  </si>
  <si>
    <t xml:space="preserve"> Aantal </t>
  </si>
  <si>
    <t>Aluminium recycled</t>
  </si>
  <si>
    <t>Smartphone (0,2 kg)</t>
  </si>
  <si>
    <t>st.</t>
  </si>
  <si>
    <t>Aluminium virgin</t>
  </si>
  <si>
    <t>Tablet (0,4 kg)</t>
  </si>
  <si>
    <t>Koper recycled</t>
  </si>
  <si>
    <t>Laptop 15" (2,0 kg)</t>
  </si>
  <si>
    <t>Koper virgin</t>
  </si>
  <si>
    <t>LCD monitor 27" 4K 'high end' (5,0 kg)</t>
  </si>
  <si>
    <t>LED TV 32" 'midrange' (6,0 kg)</t>
  </si>
  <si>
    <t>Natuursteen</t>
  </si>
  <si>
    <t>LED TV 75" 8K 'high end' (30,0 kg)</t>
  </si>
  <si>
    <t>Keramische tegels</t>
  </si>
  <si>
    <t>Solid surface</t>
  </si>
  <si>
    <t>Consumenten GU10 opbouwspot (0,3 kg)</t>
  </si>
  <si>
    <t>Professionele LED railspot (2,4 kg)</t>
  </si>
  <si>
    <t>PVC vloer</t>
  </si>
  <si>
    <t>DALI track (1,0 kg)</t>
  </si>
  <si>
    <t>Laminaat vloer</t>
  </si>
  <si>
    <t>Linoleum vloer</t>
  </si>
  <si>
    <t>Magnetron (15,0 kg)</t>
  </si>
  <si>
    <t>Tapijt / tapijttegel</t>
  </si>
  <si>
    <t>Oven (40,0 kg)</t>
  </si>
  <si>
    <t>Gietvloer</t>
  </si>
  <si>
    <t>Vaatwasser (45,0 kg)</t>
  </si>
  <si>
    <t>Egaline ondervloer</t>
  </si>
  <si>
    <t>Koelkast onderbouw (35,0 kg)</t>
  </si>
  <si>
    <t>Koel-vriescombi (60,0 kg)</t>
  </si>
  <si>
    <t>Glaswol isolatie</t>
  </si>
  <si>
    <t>Amerikaanse koelkast (100,0 kg)</t>
  </si>
  <si>
    <t>Steenwol isolatie</t>
  </si>
  <si>
    <t>Inductiekookplaat (12,0 kg)</t>
  </si>
  <si>
    <t>Vlasvezel isolatie</t>
  </si>
  <si>
    <t>Afzuigkap (10,0 kg)</t>
  </si>
  <si>
    <t>Plastics recycled rPET</t>
  </si>
  <si>
    <t>Plastics PET, HDPE, LDPE, PP, PS</t>
  </si>
  <si>
    <t>Plastics PVC</t>
  </si>
  <si>
    <t>Transport</t>
  </si>
  <si>
    <t>Plastics Plexiglas, Nylon, Polycarbonaat</t>
  </si>
  <si>
    <t>Type transport</t>
  </si>
  <si>
    <t>Afstand</t>
  </si>
  <si>
    <t xml:space="preserve"> x </t>
  </si>
  <si>
    <t>Containerschip</t>
  </si>
  <si>
    <t>km</t>
  </si>
  <si>
    <t>Hardschuim EPS</t>
  </si>
  <si>
    <t>Vrachtwagen</t>
  </si>
  <si>
    <t>Hardschuim XPS</t>
  </si>
  <si>
    <t>Bestelbusje</t>
  </si>
  <si>
    <t>Hardschuim PUR / PIR</t>
  </si>
  <si>
    <t>Luchtvracht</t>
  </si>
  <si>
    <t>Matrasschuim Polyurethaan</t>
  </si>
  <si>
    <t>Matrasschuim Natuur Latex</t>
  </si>
  <si>
    <t>Meubelstof non-woven (onderlaag)</t>
  </si>
  <si>
    <t>Totaaloverzicht</t>
  </si>
  <si>
    <t>Meubestof kunstleer (PU/PVC)</t>
  </si>
  <si>
    <t>Meubelstof polyester</t>
  </si>
  <si>
    <t>Categorie</t>
  </si>
  <si>
    <t xml:space="preserve"> Type </t>
  </si>
  <si>
    <t>Meubelstof wolmix</t>
  </si>
  <si>
    <t xml:space="preserve">kg </t>
  </si>
  <si>
    <t>Meubelstof acryl</t>
  </si>
  <si>
    <t xml:space="preserve">m2 </t>
  </si>
  <si>
    <t>Meubelstof leer</t>
  </si>
  <si>
    <t>Meubelstof wol (100%)</t>
  </si>
  <si>
    <t xml:space="preserve">km </t>
  </si>
  <si>
    <t>CO2 Impact alles samen</t>
  </si>
  <si>
    <t>Base material</t>
  </si>
  <si>
    <t>Paints and finishes</t>
  </si>
  <si>
    <t>Surface</t>
  </si>
  <si>
    <t>Material</t>
  </si>
  <si>
    <t>Weight</t>
  </si>
  <si>
    <t>Finish</t>
  </si>
  <si>
    <t>Area</t>
  </si>
  <si>
    <t>Local wood</t>
  </si>
  <si>
    <t>Melamine decorative top layer (0.15 mm)</t>
  </si>
  <si>
    <t>Solid softwood / hardwood</t>
  </si>
  <si>
    <t>High pressure laminate (0.8 mm HPL)</t>
  </si>
  <si>
    <t>Solid hardwood</t>
  </si>
  <si>
    <t>Wood veneer (0.6 mm, incl. backing + lacquer)</t>
  </si>
  <si>
    <t>Wood furniture panel</t>
  </si>
  <si>
    <t>Recycled particle board</t>
  </si>
  <si>
    <t>Latex paint (acrylic wall paint)</t>
  </si>
  <si>
    <t>Particle board</t>
  </si>
  <si>
    <t>Transparent lacquer</t>
  </si>
  <si>
    <t>MDF panel</t>
  </si>
  <si>
    <t>Water-based paint</t>
  </si>
  <si>
    <t>OSB panel</t>
  </si>
  <si>
    <t>Solvent-based paint</t>
  </si>
  <si>
    <t>Plywood panel</t>
  </si>
  <si>
    <t>Epoxy coating</t>
  </si>
  <si>
    <t>Bamboo panel</t>
  </si>
  <si>
    <t>Powder coating</t>
  </si>
  <si>
    <t>Gypsum board</t>
  </si>
  <si>
    <t>Cardboard honeycomb panel + MDF top layer</t>
  </si>
  <si>
    <t>Clay paint</t>
  </si>
  <si>
    <t>Lime paint</t>
  </si>
  <si>
    <t>White paper</t>
  </si>
  <si>
    <t>Concrete ciré</t>
  </si>
  <si>
    <t>Paper printed with black text</t>
  </si>
  <si>
    <t>Paper full-color full-bleed</t>
  </si>
  <si>
    <t>White wood glue (D2 / PVAc)</t>
  </si>
  <si>
    <t>Unbleached packaging cardboard</t>
  </si>
  <si>
    <t>PU glue (D4)</t>
  </si>
  <si>
    <t>Contact adhesive</t>
  </si>
  <si>
    <t>Glass (bottles and jars)</t>
  </si>
  <si>
    <t>MS polymer sealant</t>
  </si>
  <si>
    <t>Glass (float glass)</t>
  </si>
  <si>
    <t>Silicone sealant</t>
  </si>
  <si>
    <t>Subtotal</t>
  </si>
  <si>
    <t>Recycled steel</t>
  </si>
  <si>
    <t>Virgin steel (untreated)</t>
  </si>
  <si>
    <t>Virgin steel (galvanized)</t>
  </si>
  <si>
    <t>Electronics</t>
  </si>
  <si>
    <t>Number of</t>
  </si>
  <si>
    <t>Virgin stainless steel</t>
  </si>
  <si>
    <t>per pcs</t>
  </si>
  <si>
    <t>Distance</t>
  </si>
  <si>
    <t>pcs</t>
  </si>
  <si>
    <t>Recycled aluminium</t>
  </si>
  <si>
    <t>Smartphone (0.2 kg)</t>
  </si>
  <si>
    <t>Virgin aluminium</t>
  </si>
  <si>
    <t>Tablet (0.4 kg)</t>
  </si>
  <si>
    <t>Recycled copper</t>
  </si>
  <si>
    <t>Laptop 15" (2.0 kg)</t>
  </si>
  <si>
    <t>Virgin copper</t>
  </si>
  <si>
    <t>LCD monitor 27" 4K 'high end' (5.0 kg)</t>
  </si>
  <si>
    <t>LED TV 32" 'midrange' (6.0 kg)</t>
  </si>
  <si>
    <t>Natural stone</t>
  </si>
  <si>
    <t>LED TV 75" 8K 'high end' (30.0 kg)</t>
  </si>
  <si>
    <t>Ceramic tiles</t>
  </si>
  <si>
    <t>Consumer GU10 surface-mounted spotlight (0.3 kg)</t>
  </si>
  <si>
    <t>Professional LED track spotlight (2.4 kg)</t>
  </si>
  <si>
    <t>PVC flooring</t>
  </si>
  <si>
    <t>DALI track (1.0 kg)</t>
  </si>
  <si>
    <t>Laminate flooring</t>
  </si>
  <si>
    <t>Linoleum flooring</t>
  </si>
  <si>
    <t>Microwave (15.0 kg)</t>
  </si>
  <si>
    <t>Carpet / carpet tiles</t>
  </si>
  <si>
    <t>Oven (40.0 kg)</t>
  </si>
  <si>
    <t>Poured floor</t>
  </si>
  <si>
    <t>Dishwasher (45.0 kg)</t>
  </si>
  <si>
    <t>Floor leveling compound (subfloor)</t>
  </si>
  <si>
    <t>Under-counter refrigerator (35.0 kg)</t>
  </si>
  <si>
    <t>Fridge-freezer combination (60.0 kg)</t>
  </si>
  <si>
    <t>Glass wool insulation</t>
  </si>
  <si>
    <t>American-style refrigerator (100.0 kg)</t>
  </si>
  <si>
    <t>Stone wool insulation</t>
  </si>
  <si>
    <t>Induction cooktop (12.0 kg)</t>
  </si>
  <si>
    <t>Flax fiber insulation</t>
  </si>
  <si>
    <t>Extractor hood (10.0 kg)</t>
  </si>
  <si>
    <t>Recycled plastics rPET</t>
  </si>
  <si>
    <t>Plastics Plexiglas, Nylon, Polycarbonate</t>
  </si>
  <si>
    <t>Transport type</t>
  </si>
  <si>
    <t>Container ship</t>
  </si>
  <si>
    <t>Rigid foam EPS</t>
  </si>
  <si>
    <t>Truck</t>
  </si>
  <si>
    <t>Rigid foam XPS</t>
  </si>
  <si>
    <t>Delivery van</t>
  </si>
  <si>
    <t>Rigid foam PUR / PIR</t>
  </si>
  <si>
    <t>Air freight</t>
  </si>
  <si>
    <t>Mattress foam polyurethane</t>
  </si>
  <si>
    <t>Mattress foam natural latex</t>
  </si>
  <si>
    <t>Upholstery non-woven (backing)</t>
  </si>
  <si>
    <t>Total overview</t>
  </si>
  <si>
    <t>Upholstery artificial leather (PU/PVC)</t>
  </si>
  <si>
    <t>Upholstery polyester</t>
  </si>
  <si>
    <t>Category</t>
  </si>
  <si>
    <t>Upholstery wool blend</t>
  </si>
  <si>
    <t>Upholstery acrylic</t>
  </si>
  <si>
    <t>Upholstery leather</t>
  </si>
  <si>
    <t>Upholstery wool (100%)</t>
  </si>
  <si>
    <t>Total CO2 impact</t>
  </si>
  <si>
    <t xml:space="preserve">     v1.2 January 2026</t>
  </si>
  <si>
    <t>Hoe gebruik je deze CO₂ Snelstarttool</t>
  </si>
  <si>
    <t>Gebruik en naamsvermelding</t>
  </si>
  <si>
    <t>Deze tool is vrij te gebruiken door particulieren en organisaties voor niet-exclusief professioneel gebruik. Resultaten mogen worden gebruikt en gedeeld, mits voorzien van bronvermelding: Rick Porcelijn – 16 Mammals design agency.</t>
  </si>
  <si>
    <t>Het kopiëren, herpubliceren of aanbieden van de tool zelf (of onderdelen daarvan) is niet toegestaan zonder voorafgaande schriftelijke toestemming. White-label gebruik is mogelijk via een aparte overeenkomst.</t>
  </si>
  <si>
    <t>© Rick Porcelijn – 16 Mammals design agency</t>
  </si>
  <si>
    <t>Use and attribution</t>
  </si>
  <si>
    <t>This tool may be used free of charge by individuals and organizations for non-exclusive professional use. Results may be used and shared, provided proper attribution is included: Rick Porcelijn – 16 Mammals design agency.</t>
  </si>
  <si>
    <t>Copying, republishing, or offering the tool itself (or any part thereof) is not permitted without prior written consent. White-label use is possible under a separate agreement.</t>
  </si>
  <si>
    <t>How to use the CO₂ Quick Start Tool</t>
  </si>
  <si>
    <t>The results are intended for comparison and insight during the early design and quotation phase and do not constitute a full Life Cycle Assessment (LCA) or legally or technically binding environmental evidence.</t>
  </si>
  <si>
    <t>Use and interpretation of the results are entirely at the user’s own responsibility. Full terms of use and methodological explanation:</t>
  </si>
  <si>
    <t>Gebruik en interpretatie van de resultaten gebeurt volledig onder eigen verantwoordelijkheid. Volledige gebruiksvoorwaarden en methodologische toelichting:</t>
  </si>
  <si>
    <t>De CO₂ Snelstarttool is een gratis, praktisch en generiek ontwerphulpmiddel, als aanvulling op de Snelstartgids Circulaire Meubels.</t>
  </si>
  <si>
    <t>De tool biedt een eerste, ruwe en indicatieve vergelijking van de CO₂-impact van materiaalkeuzes op basis van cradle-to-gate data: grondstofwinning, transport en verwerking tot halffabricaat bij de groothandel.</t>
  </si>
  <si>
    <t>Voor producten zonder stekker bepalen deze zogenoemde fases A1–A3 doorgaans het grootste deel van de totale milieu-impact van een product, meubel of interieur.</t>
  </si>
  <si>
    <t>The CO₂ Quick Start Tool is a free, practical, and generic design aid, intended as a supplement to the Quick Start Guide for Circular Furniture.</t>
  </si>
  <si>
    <t>The tool provides an initial, rough, and indicative comparison of the CO₂ impact of material choices based on cradle-to-gate data: raw material extraction, transport, and processing into semi-finished products at the wholesaler.</t>
  </si>
  <si>
    <t>For products without a plug, these so-called phases A1–A3 typically account for the largest share of a product’s total environmental impact, whether it concerns a product, piece of furniture, or interior element.</t>
  </si>
  <si>
    <t>https://16mammals.com/toelichting-co2-snelstarttool/</t>
  </si>
  <si>
    <t>De uitkomsten zijn bedoeld voor vergelijking en inzicht in de vroege ontwerp- en offertefase en vormen geen volledige Life Cycle Assessment (LCA) en geen juridisch of technisch bindend milieubewijs.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</si>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</sst>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0000_ ;_ * \-#,##0.0000000_ ;_ * &quot;-&quot;??_ ;_ @_ "/>
    <numFmt numFmtId="167" formatCode="_ * #,##0.000000_ ;_ * \-#,##0.00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222222"/>
      <name val="Open Sans"/>
    </font>
    <font>
      <b/>
      <sz val="10"/>
      <color rgb="FF222222"/>
      <name val="Open Sans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EE5DC"/>
        <bgColor indexed="64"/>
      </patternFill>
    </fill>
    <fill>
      <patternFill patternType="solid">
        <fgColor rgb="FF9893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EBBE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1" applyNumberFormat="1" applyFont="1" applyFill="1" applyAlignment="1"/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left"/>
    </xf>
    <xf numFmtId="165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 applyAlignment="1"/>
    <xf numFmtId="0" fontId="0" fillId="0" borderId="0" xfId="0" applyAlignment="1">
      <alignment horizontal="center"/>
    </xf>
    <xf numFmtId="43" fontId="0" fillId="0" borderId="0" xfId="1" applyFont="1" applyFill="1" applyAlignment="1">
      <alignment horizontal="lef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165" fontId="0" fillId="3" borderId="0" xfId="1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164" fontId="0" fillId="3" borderId="0" xfId="1" applyNumberFormat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left"/>
    </xf>
    <xf numFmtId="165" fontId="0" fillId="3" borderId="0" xfId="1" applyNumberFormat="1" applyFont="1" applyFill="1" applyAlignment="1">
      <alignment horizontal="center"/>
    </xf>
    <xf numFmtId="165" fontId="7" fillId="3" borderId="0" xfId="1" applyNumberFormat="1" applyFont="1" applyFill="1" applyAlignment="1">
      <alignment horizontal="center" vertical="center"/>
    </xf>
    <xf numFmtId="165" fontId="0" fillId="3" borderId="0" xfId="1" applyNumberFormat="1" applyFont="1" applyFill="1" applyAlignment="1">
      <alignment horizontal="right"/>
    </xf>
    <xf numFmtId="165" fontId="7" fillId="3" borderId="0" xfId="1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7" fillId="3" borderId="0" xfId="1" applyNumberFormat="1" applyFont="1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43" fontId="7" fillId="3" borderId="0" xfId="1" applyFont="1" applyFill="1" applyAlignment="1">
      <alignment horizontal="right"/>
    </xf>
    <xf numFmtId="165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164" fontId="0" fillId="4" borderId="1" xfId="1" applyNumberFormat="1" applyFont="1" applyFill="1" applyBorder="1" applyAlignment="1" applyProtection="1">
      <protection locked="0"/>
    </xf>
    <xf numFmtId="164" fontId="0" fillId="4" borderId="1" xfId="1" applyNumberFormat="1" applyFont="1" applyFill="1" applyBorder="1" applyAlignment="1" applyProtection="1">
      <alignment horizontal="center" vertical="center"/>
      <protection locked="0"/>
    </xf>
    <xf numFmtId="165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 applyAlignment="1" applyProtection="1"/>
    <xf numFmtId="164" fontId="0" fillId="2" borderId="0" xfId="1" applyNumberFormat="1" applyFont="1" applyFill="1" applyAlignment="1">
      <alignment horizontal="center" vertical="center"/>
    </xf>
    <xf numFmtId="164" fontId="0" fillId="2" borderId="0" xfId="1" applyNumberFormat="1" applyFont="1" applyFill="1" applyBorder="1" applyAlignment="1" applyProtection="1"/>
    <xf numFmtId="166" fontId="3" fillId="5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164" fontId="3" fillId="5" borderId="0" xfId="1" applyNumberFormat="1" applyFont="1" applyFill="1" applyAlignment="1">
      <alignment horizontal="center" vertical="center"/>
    </xf>
    <xf numFmtId="165" fontId="3" fillId="5" borderId="0" xfId="1" applyNumberFormat="1" applyFont="1" applyFill="1" applyAlignment="1">
      <alignment horizontal="right"/>
    </xf>
    <xf numFmtId="165" fontId="3" fillId="5" borderId="0" xfId="1" applyNumberFormat="1" applyFont="1" applyFill="1" applyAlignment="1">
      <alignment horizontal="center"/>
    </xf>
    <xf numFmtId="165" fontId="0" fillId="0" borderId="0" xfId="1" applyNumberFormat="1" applyFont="1" applyAlignment="1">
      <alignment horizontal="right"/>
    </xf>
    <xf numFmtId="165" fontId="7" fillId="3" borderId="0" xfId="1" applyNumberFormat="1" applyFont="1" applyFill="1" applyAlignment="1">
      <alignment horizontal="right"/>
    </xf>
    <xf numFmtId="164" fontId="7" fillId="3" borderId="0" xfId="1" applyNumberFormat="1" applyFont="1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3" fillId="5" borderId="0" xfId="1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center" vertical="center"/>
    </xf>
    <xf numFmtId="0" fontId="0" fillId="3" borderId="0" xfId="0" applyFill="1" applyAlignment="1">
      <alignment horizontal="right"/>
    </xf>
    <xf numFmtId="164" fontId="7" fillId="3" borderId="0" xfId="1" applyNumberFormat="1" applyFont="1" applyFill="1" applyAlignment="1"/>
    <xf numFmtId="166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 applyAlignment="1">
      <alignment horizontal="center" vertical="center"/>
    </xf>
    <xf numFmtId="166" fontId="0" fillId="2" borderId="0" xfId="1" applyNumberFormat="1" applyFont="1" applyFill="1" applyAlignment="1"/>
    <xf numFmtId="167" fontId="0" fillId="2" borderId="0" xfId="1" applyNumberFormat="1" applyFont="1" applyFill="1" applyAlignment="1">
      <alignment horizontal="center"/>
    </xf>
    <xf numFmtId="164" fontId="3" fillId="5" borderId="0" xfId="1" applyNumberFormat="1" applyFont="1" applyFill="1" applyAlignment="1"/>
    <xf numFmtId="166" fontId="3" fillId="5" borderId="0" xfId="1" applyNumberFormat="1" applyFont="1" applyFill="1" applyAlignment="1">
      <alignment horizontal="right"/>
    </xf>
    <xf numFmtId="165" fontId="0" fillId="0" borderId="0" xfId="1" applyNumberFormat="1" applyFont="1"/>
    <xf numFmtId="0" fontId="4" fillId="6" borderId="0" xfId="0" applyFont="1" applyFill="1" applyAlignment="1">
      <alignment horizontal="center"/>
    </xf>
    <xf numFmtId="0" fontId="8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/>
    </xf>
    <xf numFmtId="165" fontId="4" fillId="6" borderId="0" xfId="1" applyNumberFormat="1" applyFont="1" applyFill="1" applyAlignment="1">
      <alignment horizontal="center"/>
    </xf>
    <xf numFmtId="0" fontId="0" fillId="6" borderId="0" xfId="0" applyFill="1"/>
    <xf numFmtId="164" fontId="4" fillId="6" borderId="0" xfId="1" applyNumberFormat="1" applyFont="1" applyFill="1" applyAlignment="1"/>
    <xf numFmtId="0" fontId="4" fillId="6" borderId="0" xfId="0" applyFont="1" applyFill="1" applyAlignment="1">
      <alignment horizontal="left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164" fontId="9" fillId="7" borderId="0" xfId="1" applyNumberFormat="1" applyFont="1" applyFill="1" applyAlignment="1">
      <alignment horizontal="right" vertical="center"/>
    </xf>
    <xf numFmtId="165" fontId="9" fillId="7" borderId="0" xfId="1" applyNumberFormat="1" applyFont="1" applyFill="1" applyAlignment="1">
      <alignment horizontal="center"/>
    </xf>
    <xf numFmtId="43" fontId="3" fillId="5" borderId="0" xfId="1" applyFont="1" applyFill="1" applyAlignment="1">
      <alignment horizontal="left"/>
    </xf>
    <xf numFmtId="166" fontId="2" fillId="6" borderId="0" xfId="1" applyNumberFormat="1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right"/>
    </xf>
    <xf numFmtId="165" fontId="2" fillId="6" borderId="0" xfId="1" applyNumberFormat="1" applyFont="1" applyFill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Fill="1"/>
    <xf numFmtId="165" fontId="0" fillId="0" borderId="0" xfId="1" applyNumberFormat="1" applyFont="1" applyFill="1"/>
    <xf numFmtId="0" fontId="3" fillId="0" borderId="0" xfId="0" applyFont="1"/>
    <xf numFmtId="0" fontId="0" fillId="0" borderId="0" xfId="2" applyFont="1" applyFill="1"/>
    <xf numFmtId="0" fontId="10" fillId="0" borderId="0" xfId="2" applyFont="1" applyFill="1"/>
    <xf numFmtId="0" fontId="8" fillId="7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left"/>
    </xf>
    <xf numFmtId="0" fontId="5" fillId="0" borderId="0" xfId="2"/>
    <xf numFmtId="43" fontId="0" fillId="0" borderId="0" xfId="1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2" applyAlignment="1">
      <alignment vertical="center"/>
    </xf>
    <xf numFmtId="165" fontId="0" fillId="0" borderId="0" xfId="1" applyNumberFormat="1" applyFont="1" applyFill="1" applyAlignment="1">
      <alignment horizontal="center"/>
    </xf>
    <xf numFmtId="0" fontId="14" fillId="0" borderId="0" xfId="0" applyFont="1"/>
    <xf numFmtId="0" fontId="15" fillId="0" borderId="0" xfId="2" applyFont="1"/>
    <xf numFmtId="0" fontId="15" fillId="0" borderId="0" xfId="2" applyFont="1" applyProtection="1">
      <protection locked="0"/>
    </xf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5.png"/><Relationship Id="rId18" Type="http://schemas.openxmlformats.org/officeDocument/2006/relationships/image" Target="../media/image12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4.png"/><Relationship Id="rId17" Type="http://schemas.openxmlformats.org/officeDocument/2006/relationships/image" Target="../media/image22.png"/><Relationship Id="rId2" Type="http://schemas.openxmlformats.org/officeDocument/2006/relationships/image" Target="../media/image3.png"/><Relationship Id="rId16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3.png"/><Relationship Id="rId5" Type="http://schemas.openxmlformats.org/officeDocument/2006/relationships/image" Target="../media/image6.png"/><Relationship Id="rId15" Type="http://schemas.openxmlformats.org/officeDocument/2006/relationships/image" Target="../media/image20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76503</xdr:colOff>
      <xdr:row>12</xdr:row>
      <xdr:rowOff>138103</xdr:rowOff>
    </xdr:from>
    <xdr:to>
      <xdr:col>9</xdr:col>
      <xdr:colOff>147145</xdr:colOff>
      <xdr:row>15</xdr:row>
      <xdr:rowOff>40859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B8AE224-32FB-4946-894A-DD367840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1082" y="3685344"/>
          <a:ext cx="543608" cy="454549"/>
        </a:xfrm>
        <a:prstGeom prst="rect">
          <a:avLst/>
        </a:prstGeom>
      </xdr:spPr>
    </xdr:pic>
    <xdr:clientData/>
  </xdr:twoCellAnchor>
  <xdr:twoCellAnchor editAs="oneCell">
    <xdr:from>
      <xdr:col>1</xdr:col>
      <xdr:colOff>159027</xdr:colOff>
      <xdr:row>72</xdr:row>
      <xdr:rowOff>43481</xdr:rowOff>
    </xdr:from>
    <xdr:to>
      <xdr:col>1</xdr:col>
      <xdr:colOff>784724</xdr:colOff>
      <xdr:row>75</xdr:row>
      <xdr:rowOff>75950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98B3518-6BAF-4959-9D33-1304253E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8627" y="12906041"/>
          <a:ext cx="625697" cy="46681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298175</xdr:colOff>
      <xdr:row>33</xdr:row>
      <xdr:rowOff>160345</xdr:rowOff>
    </xdr:from>
    <xdr:to>
      <xdr:col>1</xdr:col>
      <xdr:colOff>745867</xdr:colOff>
      <xdr:row>36</xdr:row>
      <xdr:rowOff>19909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50F4C41-F4F6-4255-82B4-0A169859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775" y="5890585"/>
          <a:ext cx="447692" cy="4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238258</xdr:colOff>
      <xdr:row>37</xdr:row>
      <xdr:rowOff>33131</xdr:rowOff>
    </xdr:from>
    <xdr:to>
      <xdr:col>1</xdr:col>
      <xdr:colOff>822361</xdr:colOff>
      <xdr:row>39</xdr:row>
      <xdr:rowOff>87470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F07060E-AF55-4D5C-B024-B2DC2869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7858" y="6494891"/>
          <a:ext cx="584103" cy="42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284923</xdr:colOff>
      <xdr:row>29</xdr:row>
      <xdr:rowOff>20771</xdr:rowOff>
    </xdr:from>
    <xdr:to>
      <xdr:col>1</xdr:col>
      <xdr:colOff>801208</xdr:colOff>
      <xdr:row>31</xdr:row>
      <xdr:rowOff>54470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5662CFFB-B9BA-49D5-A49C-593A47E9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4523" y="5019491"/>
          <a:ext cx="516285" cy="399460"/>
        </a:xfrm>
        <a:prstGeom prst="rect">
          <a:avLst/>
        </a:prstGeom>
      </xdr:spPr>
    </xdr:pic>
    <xdr:clientData/>
  </xdr:twoCellAnchor>
  <xdr:twoCellAnchor editAs="oneCell">
    <xdr:from>
      <xdr:col>1</xdr:col>
      <xdr:colOff>236404</xdr:colOff>
      <xdr:row>46</xdr:row>
      <xdr:rowOff>33129</xdr:rowOff>
    </xdr:from>
    <xdr:to>
      <xdr:col>1</xdr:col>
      <xdr:colOff>824398</xdr:colOff>
      <xdr:row>48</xdr:row>
      <xdr:rowOff>60818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77031F4-1D87-4F06-B509-8A3CEBF3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004" y="8140809"/>
          <a:ext cx="587994" cy="39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133893</xdr:colOff>
      <xdr:row>61</xdr:row>
      <xdr:rowOff>399</xdr:rowOff>
    </xdr:from>
    <xdr:to>
      <xdr:col>1</xdr:col>
      <xdr:colOff>786558</xdr:colOff>
      <xdr:row>64</xdr:row>
      <xdr:rowOff>11895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FC4186CD-6A79-44C0-85BF-49D1192BB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3493" y="10851279"/>
          <a:ext cx="652665" cy="560136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194319</xdr:colOff>
      <xdr:row>66</xdr:row>
      <xdr:rowOff>51479</xdr:rowOff>
    </xdr:from>
    <xdr:to>
      <xdr:col>1</xdr:col>
      <xdr:colOff>793531</xdr:colOff>
      <xdr:row>69</xdr:row>
      <xdr:rowOff>52352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5FA70180-40C5-4AE8-A3C7-21C47E7D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919" y="11816759"/>
          <a:ext cx="599212" cy="549512"/>
        </a:xfrm>
        <a:prstGeom prst="rect">
          <a:avLst/>
        </a:prstGeom>
      </xdr:spPr>
    </xdr:pic>
    <xdr:clientData/>
  </xdr:twoCellAnchor>
  <xdr:twoCellAnchor editAs="oneCell">
    <xdr:from>
      <xdr:col>1</xdr:col>
      <xdr:colOff>162559</xdr:colOff>
      <xdr:row>56</xdr:row>
      <xdr:rowOff>123460</xdr:rowOff>
    </xdr:from>
    <xdr:to>
      <xdr:col>1</xdr:col>
      <xdr:colOff>847293</xdr:colOff>
      <xdr:row>58</xdr:row>
      <xdr:rowOff>146804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8C7F252-E41E-4E5E-97A5-5C19E58B3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159" y="10059940"/>
          <a:ext cx="684734" cy="389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283826</xdr:colOff>
      <xdr:row>16</xdr:row>
      <xdr:rowOff>6626</xdr:rowOff>
    </xdr:from>
    <xdr:to>
      <xdr:col>1</xdr:col>
      <xdr:colOff>785491</xdr:colOff>
      <xdr:row>17</xdr:row>
      <xdr:rowOff>163654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6E1CF43-385B-4D5B-8A31-8A23EA32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426" y="2627906"/>
          <a:ext cx="501665" cy="3399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130445</xdr:colOff>
      <xdr:row>41</xdr:row>
      <xdr:rowOff>152918</xdr:rowOff>
    </xdr:from>
    <xdr:to>
      <xdr:col>11</xdr:col>
      <xdr:colOff>819388</xdr:colOff>
      <xdr:row>44</xdr:row>
      <xdr:rowOff>139150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D99AE1A-B2B5-47A1-84DC-47D10B1D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23925" y="7346198"/>
          <a:ext cx="688943" cy="534871"/>
        </a:xfrm>
        <a:prstGeom prst="rect">
          <a:avLst/>
        </a:prstGeom>
      </xdr:spPr>
    </xdr:pic>
    <xdr:clientData/>
  </xdr:twoCellAnchor>
  <xdr:twoCellAnchor editAs="oneCell">
    <xdr:from>
      <xdr:col>11</xdr:col>
      <xdr:colOff>150056</xdr:colOff>
      <xdr:row>19</xdr:row>
      <xdr:rowOff>124087</xdr:rowOff>
    </xdr:from>
    <xdr:to>
      <xdr:col>11</xdr:col>
      <xdr:colOff>923359</xdr:colOff>
      <xdr:row>22</xdr:row>
      <xdr:rowOff>24779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73810AC-620E-429B-A7FD-51C31656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15515" y="4875381"/>
          <a:ext cx="773303" cy="438574"/>
        </a:xfrm>
        <a:prstGeom prst="rect">
          <a:avLst/>
        </a:prstGeom>
      </xdr:spPr>
    </xdr:pic>
    <xdr:clientData/>
  </xdr:twoCellAnchor>
  <xdr:twoCellAnchor editAs="oneCell">
    <xdr:from>
      <xdr:col>11</xdr:col>
      <xdr:colOff>217968</xdr:colOff>
      <xdr:row>65</xdr:row>
      <xdr:rowOff>58760</xdr:rowOff>
    </xdr:from>
    <xdr:to>
      <xdr:col>11</xdr:col>
      <xdr:colOff>868017</xdr:colOff>
      <xdr:row>68</xdr:row>
      <xdr:rowOff>19640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F1D3A19-7AAA-40B9-BD7B-6B6B77D8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9011448" y="11641160"/>
          <a:ext cx="650049" cy="509519"/>
        </a:xfrm>
        <a:prstGeom prst="rect">
          <a:avLst/>
        </a:prstGeom>
      </xdr:spPr>
    </xdr:pic>
    <xdr:clientData/>
  </xdr:twoCellAnchor>
  <xdr:twoCellAnchor editAs="oneCell">
    <xdr:from>
      <xdr:col>11</xdr:col>
      <xdr:colOff>329170</xdr:colOff>
      <xdr:row>27</xdr:row>
      <xdr:rowOff>51741</xdr:rowOff>
    </xdr:from>
    <xdr:to>
      <xdr:col>11</xdr:col>
      <xdr:colOff>738804</xdr:colOff>
      <xdr:row>29</xdr:row>
      <xdr:rowOff>35305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02A0F1D4-F0CD-4600-A342-ED0DBFC6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22650" y="4684701"/>
          <a:ext cx="409634" cy="349324"/>
        </a:xfrm>
        <a:prstGeom prst="rect">
          <a:avLst/>
        </a:prstGeom>
      </xdr:spPr>
    </xdr:pic>
    <xdr:clientData/>
  </xdr:twoCellAnchor>
  <xdr:twoCellAnchor editAs="oneCell">
    <xdr:from>
      <xdr:col>1</xdr:col>
      <xdr:colOff>205045</xdr:colOff>
      <xdr:row>50</xdr:row>
      <xdr:rowOff>43070</xdr:rowOff>
    </xdr:from>
    <xdr:to>
      <xdr:col>1</xdr:col>
      <xdr:colOff>804806</xdr:colOff>
      <xdr:row>52</xdr:row>
      <xdr:rowOff>74796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FFF0F92-46D5-4ED9-803F-A4F31B63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4645" y="8882270"/>
          <a:ext cx="599761" cy="397486"/>
        </a:xfrm>
        <a:prstGeom prst="rect">
          <a:avLst/>
        </a:prstGeom>
      </xdr:spPr>
    </xdr:pic>
    <xdr:clientData/>
  </xdr:twoCellAnchor>
  <xdr:twoCellAnchor editAs="oneCell">
    <xdr:from>
      <xdr:col>3</xdr:col>
      <xdr:colOff>68236</xdr:colOff>
      <xdr:row>11</xdr:row>
      <xdr:rowOff>7620</xdr:rowOff>
    </xdr:from>
    <xdr:to>
      <xdr:col>12</xdr:col>
      <xdr:colOff>2138028</xdr:colOff>
      <xdr:row>12</xdr:row>
      <xdr:rowOff>161365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ADE5D375-48A6-4E2C-9B96-1B0BD6F92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8495" y="1979855"/>
          <a:ext cx="6588004" cy="1677745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12</xdr:row>
      <xdr:rowOff>138103</xdr:rowOff>
    </xdr:from>
    <xdr:to>
      <xdr:col>22</xdr:col>
      <xdr:colOff>115616</xdr:colOff>
      <xdr:row>15</xdr:row>
      <xdr:rowOff>40859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99A99A2-E501-B1E6-728B-140C6786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83456" y="3685344"/>
          <a:ext cx="543608" cy="454549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37</xdr:row>
      <xdr:rowOff>159878</xdr:rowOff>
    </xdr:from>
    <xdr:to>
      <xdr:col>22</xdr:col>
      <xdr:colOff>115616</xdr:colOff>
      <xdr:row>40</xdr:row>
      <xdr:rowOff>62633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914F2375-F49B-8002-4D22-3D62B97A0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54177" y="8345935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186863</xdr:colOff>
      <xdr:row>61</xdr:row>
      <xdr:rowOff>159879</xdr:rowOff>
    </xdr:from>
    <xdr:to>
      <xdr:col>22</xdr:col>
      <xdr:colOff>115616</xdr:colOff>
      <xdr:row>64</xdr:row>
      <xdr:rowOff>62635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D62544C-D5B5-4DC3-A1DC-0DC94D94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54177" y="12787308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241293</xdr:colOff>
      <xdr:row>70</xdr:row>
      <xdr:rowOff>94661</xdr:rowOff>
    </xdr:from>
    <xdr:to>
      <xdr:col>22</xdr:col>
      <xdr:colOff>391887</xdr:colOff>
      <xdr:row>73</xdr:row>
      <xdr:rowOff>182377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FCEAA8B0-A7DF-B201-3FB6-19CC6E649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607" y="14387604"/>
          <a:ext cx="771080" cy="642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159027</xdr:colOff>
      <xdr:row>72</xdr:row>
      <xdr:rowOff>43481</xdr:rowOff>
    </xdr:from>
    <xdr:to>
      <xdr:col>1</xdr:col>
      <xdr:colOff>784724</xdr:colOff>
      <xdr:row>75</xdr:row>
      <xdr:rowOff>60711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D2F11F1-B06E-472F-B604-4E884565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8627" y="12906041"/>
          <a:ext cx="625697" cy="58111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298175</xdr:colOff>
      <xdr:row>33</xdr:row>
      <xdr:rowOff>160345</xdr:rowOff>
    </xdr:from>
    <xdr:to>
      <xdr:col>1</xdr:col>
      <xdr:colOff>745867</xdr:colOff>
      <xdr:row>36</xdr:row>
      <xdr:rowOff>19909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CECBD25-7C28-406F-8653-F7628BF35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7775" y="5890585"/>
          <a:ext cx="447692" cy="408204"/>
        </a:xfrm>
        <a:prstGeom prst="rect">
          <a:avLst/>
        </a:prstGeom>
      </xdr:spPr>
    </xdr:pic>
    <xdr:clientData/>
  </xdr:twoCellAnchor>
  <xdr:twoCellAnchor editAs="oneCell">
    <xdr:from>
      <xdr:col>1</xdr:col>
      <xdr:colOff>238258</xdr:colOff>
      <xdr:row>37</xdr:row>
      <xdr:rowOff>33131</xdr:rowOff>
    </xdr:from>
    <xdr:to>
      <xdr:col>1</xdr:col>
      <xdr:colOff>822361</xdr:colOff>
      <xdr:row>39</xdr:row>
      <xdr:rowOff>87470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F725EA0-85DF-405C-B428-19EE17788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7858" y="6494891"/>
          <a:ext cx="584103" cy="42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284923</xdr:colOff>
      <xdr:row>29</xdr:row>
      <xdr:rowOff>20771</xdr:rowOff>
    </xdr:from>
    <xdr:to>
      <xdr:col>1</xdr:col>
      <xdr:colOff>801208</xdr:colOff>
      <xdr:row>31</xdr:row>
      <xdr:rowOff>54470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EE3E4A9-880C-49CE-8F27-CE54EACC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4523" y="5019491"/>
          <a:ext cx="516285" cy="399460"/>
        </a:xfrm>
        <a:prstGeom prst="rect">
          <a:avLst/>
        </a:prstGeom>
      </xdr:spPr>
    </xdr:pic>
    <xdr:clientData/>
  </xdr:twoCellAnchor>
  <xdr:twoCellAnchor editAs="oneCell">
    <xdr:from>
      <xdr:col>1</xdr:col>
      <xdr:colOff>236404</xdr:colOff>
      <xdr:row>46</xdr:row>
      <xdr:rowOff>33129</xdr:rowOff>
    </xdr:from>
    <xdr:to>
      <xdr:col>1</xdr:col>
      <xdr:colOff>824398</xdr:colOff>
      <xdr:row>48</xdr:row>
      <xdr:rowOff>60818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31AE001-FF03-49D3-8119-50E5A625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6004" y="8140809"/>
          <a:ext cx="587994" cy="393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133893</xdr:colOff>
      <xdr:row>61</xdr:row>
      <xdr:rowOff>399</xdr:rowOff>
    </xdr:from>
    <xdr:to>
      <xdr:col>1</xdr:col>
      <xdr:colOff>786558</xdr:colOff>
      <xdr:row>64</xdr:row>
      <xdr:rowOff>11895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6CCBE18-9764-43EA-9D5A-B408E680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3493" y="10851279"/>
          <a:ext cx="652665" cy="560136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194319</xdr:colOff>
      <xdr:row>66</xdr:row>
      <xdr:rowOff>51479</xdr:rowOff>
    </xdr:from>
    <xdr:to>
      <xdr:col>1</xdr:col>
      <xdr:colOff>793531</xdr:colOff>
      <xdr:row>69</xdr:row>
      <xdr:rowOff>52352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A1A6357-E728-4F62-8E25-23E205A6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919" y="11816759"/>
          <a:ext cx="599212" cy="549512"/>
        </a:xfrm>
        <a:prstGeom prst="rect">
          <a:avLst/>
        </a:prstGeom>
      </xdr:spPr>
    </xdr:pic>
    <xdr:clientData/>
  </xdr:twoCellAnchor>
  <xdr:twoCellAnchor editAs="oneCell">
    <xdr:from>
      <xdr:col>1</xdr:col>
      <xdr:colOff>162559</xdr:colOff>
      <xdr:row>56</xdr:row>
      <xdr:rowOff>123460</xdr:rowOff>
    </xdr:from>
    <xdr:to>
      <xdr:col>1</xdr:col>
      <xdr:colOff>847293</xdr:colOff>
      <xdr:row>58</xdr:row>
      <xdr:rowOff>146804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46C4344-A2A6-4E1D-984B-32741BBD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159" y="10059940"/>
          <a:ext cx="684734" cy="389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283826</xdr:colOff>
      <xdr:row>16</xdr:row>
      <xdr:rowOff>6626</xdr:rowOff>
    </xdr:from>
    <xdr:to>
      <xdr:col>1</xdr:col>
      <xdr:colOff>785491</xdr:colOff>
      <xdr:row>17</xdr:row>
      <xdr:rowOff>163654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769E4B2-E2DF-44E0-936F-5FFD8628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3426" y="2627906"/>
          <a:ext cx="501665" cy="3399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130445</xdr:colOff>
      <xdr:row>41</xdr:row>
      <xdr:rowOff>152918</xdr:rowOff>
    </xdr:from>
    <xdr:to>
      <xdr:col>11</xdr:col>
      <xdr:colOff>819388</xdr:colOff>
      <xdr:row>44</xdr:row>
      <xdr:rowOff>139150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AD437A6F-5D58-44A0-80EB-581D16AF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98145" y="7346198"/>
          <a:ext cx="688943" cy="534871"/>
        </a:xfrm>
        <a:prstGeom prst="rect">
          <a:avLst/>
        </a:prstGeom>
      </xdr:spPr>
    </xdr:pic>
    <xdr:clientData/>
  </xdr:twoCellAnchor>
  <xdr:twoCellAnchor editAs="oneCell">
    <xdr:from>
      <xdr:col>11</xdr:col>
      <xdr:colOff>217968</xdr:colOff>
      <xdr:row>65</xdr:row>
      <xdr:rowOff>58760</xdr:rowOff>
    </xdr:from>
    <xdr:to>
      <xdr:col>11</xdr:col>
      <xdr:colOff>868017</xdr:colOff>
      <xdr:row>68</xdr:row>
      <xdr:rowOff>19640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15B85360-9739-4AEA-9A23-3599AF06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8485668" y="11641160"/>
          <a:ext cx="650049" cy="509519"/>
        </a:xfrm>
        <a:prstGeom prst="rect">
          <a:avLst/>
        </a:prstGeom>
      </xdr:spPr>
    </xdr:pic>
    <xdr:clientData/>
  </xdr:twoCellAnchor>
  <xdr:twoCellAnchor editAs="oneCell">
    <xdr:from>
      <xdr:col>11</xdr:col>
      <xdr:colOff>329170</xdr:colOff>
      <xdr:row>27</xdr:row>
      <xdr:rowOff>51741</xdr:rowOff>
    </xdr:from>
    <xdr:to>
      <xdr:col>11</xdr:col>
      <xdr:colOff>738804</xdr:colOff>
      <xdr:row>29</xdr:row>
      <xdr:rowOff>35305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6C5FD35D-A33B-486C-928F-79CD8675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96870" y="4684701"/>
          <a:ext cx="409634" cy="349324"/>
        </a:xfrm>
        <a:prstGeom prst="rect">
          <a:avLst/>
        </a:prstGeom>
      </xdr:spPr>
    </xdr:pic>
    <xdr:clientData/>
  </xdr:twoCellAnchor>
  <xdr:twoCellAnchor editAs="oneCell">
    <xdr:from>
      <xdr:col>1</xdr:col>
      <xdr:colOff>205045</xdr:colOff>
      <xdr:row>50</xdr:row>
      <xdr:rowOff>43070</xdr:rowOff>
    </xdr:from>
    <xdr:to>
      <xdr:col>1</xdr:col>
      <xdr:colOff>804806</xdr:colOff>
      <xdr:row>52</xdr:row>
      <xdr:rowOff>74796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BDA5F2EA-8FFB-4BA9-B55F-2769C93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4645" y="8882270"/>
          <a:ext cx="599761" cy="397486"/>
        </a:xfrm>
        <a:prstGeom prst="rect">
          <a:avLst/>
        </a:prstGeom>
      </xdr:spPr>
    </xdr:pic>
    <xdr:clientData/>
  </xdr:twoCellAnchor>
  <xdr:twoCellAnchor editAs="oneCell">
    <xdr:from>
      <xdr:col>3</xdr:col>
      <xdr:colOff>80680</xdr:colOff>
      <xdr:row>11</xdr:row>
      <xdr:rowOff>17930</xdr:rowOff>
    </xdr:from>
    <xdr:to>
      <xdr:col>12</xdr:col>
      <xdr:colOff>2150472</xdr:colOff>
      <xdr:row>12</xdr:row>
      <xdr:rowOff>171674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5462B951-C8B4-442F-A0D9-720C95484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40939" y="1990165"/>
          <a:ext cx="6588004" cy="1677744"/>
        </a:xfrm>
        <a:prstGeom prst="rect">
          <a:avLst/>
        </a:prstGeom>
      </xdr:spPr>
    </xdr:pic>
    <xdr:clientData/>
  </xdr:twoCellAnchor>
  <xdr:twoCellAnchor editAs="oneCell">
    <xdr:from>
      <xdr:col>8</xdr:col>
      <xdr:colOff>125509</xdr:colOff>
      <xdr:row>12</xdr:row>
      <xdr:rowOff>116543</xdr:rowOff>
    </xdr:from>
    <xdr:to>
      <xdr:col>9</xdr:col>
      <xdr:colOff>189108</xdr:colOff>
      <xdr:row>15</xdr:row>
      <xdr:rowOff>36587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675B84FB-12B5-48B8-AC92-EBC906187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4215" y="3612778"/>
          <a:ext cx="538728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12</xdr:row>
      <xdr:rowOff>116543</xdr:rowOff>
    </xdr:from>
    <xdr:to>
      <xdr:col>22</xdr:col>
      <xdr:colOff>156938</xdr:colOff>
      <xdr:row>15</xdr:row>
      <xdr:rowOff>36587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B2CA43B3-F59D-41D5-8E89-5E35C1171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3612778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37</xdr:row>
      <xdr:rowOff>112064</xdr:rowOff>
    </xdr:from>
    <xdr:to>
      <xdr:col>22</xdr:col>
      <xdr:colOff>156938</xdr:colOff>
      <xdr:row>40</xdr:row>
      <xdr:rowOff>32108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5F91417F-98DD-408D-8E81-205D700E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8090652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226264</xdr:colOff>
      <xdr:row>61</xdr:row>
      <xdr:rowOff>142798</xdr:rowOff>
    </xdr:from>
    <xdr:to>
      <xdr:col>22</xdr:col>
      <xdr:colOff>156938</xdr:colOff>
      <xdr:row>64</xdr:row>
      <xdr:rowOff>62843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C7ECA961-7B16-494E-89E5-A424221D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08946" y="12424445"/>
          <a:ext cx="549239" cy="457927"/>
        </a:xfrm>
        <a:prstGeom prst="rect">
          <a:avLst/>
        </a:prstGeom>
      </xdr:spPr>
    </xdr:pic>
    <xdr:clientData/>
  </xdr:twoCellAnchor>
  <xdr:twoCellAnchor editAs="oneCell">
    <xdr:from>
      <xdr:col>21</xdr:col>
      <xdr:colOff>280694</xdr:colOff>
      <xdr:row>70</xdr:row>
      <xdr:rowOff>57734</xdr:rowOff>
    </xdr:from>
    <xdr:to>
      <xdr:col>22</xdr:col>
      <xdr:colOff>433209</xdr:colOff>
      <xdr:row>73</xdr:row>
      <xdr:rowOff>162739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B927569B-ACA3-4463-BA3C-C56D17B5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63376" y="13953028"/>
          <a:ext cx="771080" cy="642887"/>
        </a:xfrm>
        <a:prstGeom prst="rect">
          <a:avLst/>
        </a:prstGeom>
      </xdr:spPr>
    </xdr:pic>
    <xdr:clientData/>
  </xdr:twoCellAnchor>
  <xdr:twoCellAnchor editAs="oneCell">
    <xdr:from>
      <xdr:col>11</xdr:col>
      <xdr:colOff>143435</xdr:colOff>
      <xdr:row>20</xdr:row>
      <xdr:rowOff>35859</xdr:rowOff>
    </xdr:from>
    <xdr:to>
      <xdr:col>11</xdr:col>
      <xdr:colOff>916738</xdr:colOff>
      <xdr:row>22</xdr:row>
      <xdr:rowOff>115845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1979BE9-D42D-4504-8AC6-E8ED2940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08894" y="4966447"/>
          <a:ext cx="773303" cy="438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16mammals.com/toelichting-co2-snelstarttoo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16mammals.com/toelichting-co2-snelstartto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A9A8-6897-4D98-8F4B-7F72227E454C}">
  <sheetPr>
    <tabColor rgb="FF66CCFF"/>
  </sheetPr>
  <dimension ref="B3:AI120"/>
  <sheetViews>
    <sheetView showGridLines="0" showRowColHeaders="0" tabSelected="1" zoomScale="85" zoomScaleNormal="85" workbookViewId="0">
      <selection activeCell="D27" sqref="D27"/>
    </sheetView>
  </sheetViews>
  <sheetFormatPr defaultRowHeight="14.4" x14ac:dyDescent="0.3"/>
  <cols>
    <col min="2" max="2" width="14.77734375" customWidth="1"/>
    <col min="3" max="3" width="45.77734375" customWidth="1"/>
    <col min="4" max="4" width="9.109375" bestFit="1" customWidth="1"/>
    <col min="5" max="5" width="3" bestFit="1" customWidth="1"/>
    <col min="6" max="6" width="1.88671875" bestFit="1" customWidth="1"/>
    <col min="7" max="7" width="11.109375" bestFit="1" customWidth="1"/>
    <col min="8" max="8" width="2.88671875" bestFit="1" customWidth="1"/>
    <col min="9" max="9" width="6.88671875" bestFit="1" customWidth="1"/>
    <col min="10" max="10" width="7.33203125" bestFit="1" customWidth="1"/>
    <col min="12" max="12" width="14.77734375" customWidth="1"/>
    <col min="13" max="13" width="45.77734375" customWidth="1"/>
    <col min="14" max="14" width="8.77734375" bestFit="1" customWidth="1"/>
    <col min="15" max="15" width="3.6640625" bestFit="1" customWidth="1"/>
    <col min="16" max="16" width="9" bestFit="1" customWidth="1"/>
    <col min="17" max="17" width="10.77734375" bestFit="1" customWidth="1"/>
    <col min="18" max="18" width="3.6640625" bestFit="1" customWidth="1"/>
    <col min="19" max="19" width="3.44140625" bestFit="1" customWidth="1"/>
    <col min="20" max="20" width="10.21875" bestFit="1" customWidth="1"/>
    <col min="21" max="21" width="4" bestFit="1" customWidth="1"/>
    <col min="22" max="22" width="9" bestFit="1" customWidth="1"/>
    <col min="23" max="23" width="7.33203125" bestFit="1" customWidth="1"/>
  </cols>
  <sheetData>
    <row r="3" spans="2:23" x14ac:dyDescent="0.3">
      <c r="C3" s="86" t="s">
        <v>231</v>
      </c>
    </row>
    <row r="4" spans="2:23" x14ac:dyDescent="0.3">
      <c r="C4" t="s">
        <v>243</v>
      </c>
    </row>
    <row r="5" spans="2:23" x14ac:dyDescent="0.3">
      <c r="C5" t="s">
        <v>244</v>
      </c>
    </row>
    <row r="6" spans="2:23" x14ac:dyDescent="0.3">
      <c r="C6" t="s">
        <v>245</v>
      </c>
    </row>
    <row r="7" spans="2:23" x14ac:dyDescent="0.3">
      <c r="C7" t="s">
        <v>250</v>
      </c>
    </row>
    <row r="8" spans="2:23" x14ac:dyDescent="0.3">
      <c r="C8" t="s">
        <v>242</v>
      </c>
    </row>
    <row r="9" spans="2:23" s="97" customFormat="1" x14ac:dyDescent="0.3">
      <c r="C9" s="99" t="s">
        <v>249</v>
      </c>
    </row>
    <row r="10" spans="2:23" x14ac:dyDescent="0.3">
      <c r="C10" s="91"/>
    </row>
    <row r="12" spans="2:23" ht="120" customHeight="1" x14ac:dyDescent="1.1000000000000001">
      <c r="B12" s="1" t="s">
        <v>0</v>
      </c>
      <c r="C12" s="2"/>
      <c r="D12" s="3"/>
      <c r="E12" s="1"/>
      <c r="F12" s="4"/>
      <c r="G12" s="5"/>
      <c r="H12" s="6"/>
      <c r="I12" s="6"/>
      <c r="J12" s="7"/>
      <c r="K12" s="4"/>
      <c r="L12" s="4"/>
      <c r="M12" s="4"/>
      <c r="N12" s="4"/>
      <c r="O12" s="4"/>
      <c r="P12" s="4"/>
      <c r="Q12" s="8"/>
      <c r="R12" s="4"/>
      <c r="S12" s="4"/>
      <c r="T12" s="9"/>
      <c r="U12" s="4"/>
      <c r="V12" s="6"/>
      <c r="W12" s="4"/>
    </row>
    <row r="13" spans="2:23" x14ac:dyDescent="0.3">
      <c r="B13" s="10"/>
      <c r="C13" s="11"/>
      <c r="D13" s="12"/>
      <c r="E13" s="11"/>
      <c r="F13" s="13"/>
      <c r="G13" s="14"/>
      <c r="H13" s="15"/>
      <c r="I13" s="15"/>
      <c r="J13" s="16"/>
      <c r="K13" s="13"/>
      <c r="L13" s="13"/>
      <c r="M13" s="13"/>
      <c r="N13" s="13"/>
      <c r="O13" s="13"/>
      <c r="P13" s="13"/>
      <c r="Q13" s="17"/>
      <c r="R13" s="13"/>
      <c r="S13" s="13"/>
      <c r="T13" s="18"/>
      <c r="U13" s="13"/>
      <c r="V13" s="15"/>
      <c r="W13" s="13"/>
    </row>
    <row r="14" spans="2:23" x14ac:dyDescent="0.3">
      <c r="B14" s="10"/>
      <c r="C14" s="11"/>
      <c r="D14" s="12"/>
      <c r="E14" s="11"/>
      <c r="F14" s="13"/>
      <c r="G14" s="14"/>
      <c r="H14" s="15"/>
      <c r="I14" s="15"/>
      <c r="J14" s="16"/>
      <c r="K14" s="13"/>
      <c r="L14" s="13"/>
      <c r="M14" s="13"/>
      <c r="N14" s="13"/>
      <c r="O14" s="13"/>
      <c r="P14" s="13"/>
      <c r="Q14" s="17"/>
      <c r="R14" s="13"/>
      <c r="S14" s="13"/>
      <c r="T14" s="18"/>
      <c r="U14" s="13"/>
      <c r="V14" s="15"/>
      <c r="W14" s="13"/>
    </row>
    <row r="15" spans="2:23" x14ac:dyDescent="0.3">
      <c r="B15" s="19"/>
      <c r="C15" s="20" t="s">
        <v>1</v>
      </c>
      <c r="D15" s="21"/>
      <c r="E15" s="22"/>
      <c r="F15" s="23"/>
      <c r="G15" s="24"/>
      <c r="H15" s="25"/>
      <c r="I15" s="25"/>
      <c r="J15" s="19"/>
      <c r="K15" s="13"/>
      <c r="L15" s="25"/>
      <c r="M15" s="20" t="s">
        <v>2</v>
      </c>
      <c r="N15" s="21"/>
      <c r="O15" s="22"/>
      <c r="P15" s="23"/>
      <c r="Q15" s="26"/>
      <c r="R15" s="25"/>
      <c r="S15" s="25"/>
      <c r="T15" s="27"/>
      <c r="U15" s="25"/>
      <c r="V15" s="25"/>
      <c r="W15" s="25"/>
    </row>
    <row r="16" spans="2:23" x14ac:dyDescent="0.3">
      <c r="B16" s="28"/>
      <c r="C16" s="29" t="s">
        <v>3</v>
      </c>
      <c r="D16" s="30" t="s">
        <v>4</v>
      </c>
      <c r="E16" s="29"/>
      <c r="F16" s="31"/>
      <c r="G16" s="32" t="s">
        <v>5</v>
      </c>
      <c r="H16" s="31" t="s">
        <v>6</v>
      </c>
      <c r="I16" s="31" t="s">
        <v>7</v>
      </c>
      <c r="J16" s="28"/>
      <c r="K16" s="13"/>
      <c r="L16" s="33"/>
      <c r="M16" s="29" t="s">
        <v>8</v>
      </c>
      <c r="N16" s="29"/>
      <c r="O16" s="29"/>
      <c r="P16" s="31"/>
      <c r="Q16" s="34" t="s">
        <v>9</v>
      </c>
      <c r="R16" s="29"/>
      <c r="S16" s="31"/>
      <c r="T16" s="35" t="s">
        <v>5</v>
      </c>
      <c r="U16" s="31" t="s">
        <v>6</v>
      </c>
      <c r="V16" s="33" t="s">
        <v>7</v>
      </c>
      <c r="W16" s="33"/>
    </row>
    <row r="17" spans="2:23" x14ac:dyDescent="0.3">
      <c r="B17" s="7"/>
      <c r="C17" s="1" t="s">
        <v>10</v>
      </c>
      <c r="D17" s="36">
        <v>0</v>
      </c>
      <c r="E17" s="1" t="s">
        <v>11</v>
      </c>
      <c r="F17" s="4" t="s">
        <v>12</v>
      </c>
      <c r="G17" s="7">
        <v>0.1</v>
      </c>
      <c r="H17" s="6" t="s">
        <v>6</v>
      </c>
      <c r="I17" s="6">
        <f t="shared" ref="I17:I27" si="0">G17*D17</f>
        <v>0</v>
      </c>
      <c r="J17" s="7"/>
      <c r="K17" s="13"/>
      <c r="L17" s="6"/>
      <c r="M17" s="1" t="s">
        <v>13</v>
      </c>
      <c r="N17" s="4"/>
      <c r="O17" s="4"/>
      <c r="P17" s="4"/>
      <c r="Q17" s="37">
        <v>0</v>
      </c>
      <c r="R17" s="1" t="s">
        <v>14</v>
      </c>
      <c r="S17" s="4" t="s">
        <v>12</v>
      </c>
      <c r="T17" s="38">
        <v>0.5</v>
      </c>
      <c r="U17" s="6" t="s">
        <v>6</v>
      </c>
      <c r="V17" s="6">
        <f t="shared" ref="V17:V18" si="1">T17*Q17</f>
        <v>0</v>
      </c>
      <c r="W17" s="6"/>
    </row>
    <row r="18" spans="2:23" x14ac:dyDescent="0.3">
      <c r="B18" s="7"/>
      <c r="C18" s="1" t="s">
        <v>15</v>
      </c>
      <c r="D18" s="36">
        <v>0</v>
      </c>
      <c r="E18" s="1" t="s">
        <v>11</v>
      </c>
      <c r="F18" s="4" t="s">
        <v>12</v>
      </c>
      <c r="G18" s="7">
        <v>0.2</v>
      </c>
      <c r="H18" s="6" t="s">
        <v>6</v>
      </c>
      <c r="I18" s="6">
        <f t="shared" si="0"/>
        <v>0</v>
      </c>
      <c r="J18" s="7"/>
      <c r="K18" s="13"/>
      <c r="L18" s="6"/>
      <c r="M18" s="1" t="s">
        <v>16</v>
      </c>
      <c r="N18" s="1"/>
      <c r="O18" s="1"/>
      <c r="P18" s="4"/>
      <c r="Q18" s="37">
        <v>0</v>
      </c>
      <c r="R18" s="1" t="s">
        <v>14</v>
      </c>
      <c r="S18" s="4" t="s">
        <v>12</v>
      </c>
      <c r="T18" s="38">
        <v>2.4</v>
      </c>
      <c r="U18" s="6" t="s">
        <v>6</v>
      </c>
      <c r="V18" s="6">
        <f t="shared" si="1"/>
        <v>0</v>
      </c>
      <c r="W18" s="6"/>
    </row>
    <row r="19" spans="2:23" x14ac:dyDescent="0.3">
      <c r="B19" s="7"/>
      <c r="C19" s="1" t="s">
        <v>17</v>
      </c>
      <c r="D19" s="36">
        <v>0</v>
      </c>
      <c r="E19" s="1" t="s">
        <v>11</v>
      </c>
      <c r="F19" s="4" t="s">
        <v>12</v>
      </c>
      <c r="G19" s="7">
        <v>0.3</v>
      </c>
      <c r="H19" s="6" t="s">
        <v>6</v>
      </c>
      <c r="I19" s="6">
        <f t="shared" si="0"/>
        <v>0</v>
      </c>
      <c r="J19" s="7"/>
      <c r="K19" s="13"/>
      <c r="L19" s="6"/>
      <c r="M19" s="1" t="s">
        <v>18</v>
      </c>
      <c r="N19" s="1"/>
      <c r="O19" s="1"/>
      <c r="P19" s="4"/>
      <c r="Q19" s="37">
        <v>0</v>
      </c>
      <c r="R19" s="1" t="s">
        <v>14</v>
      </c>
      <c r="S19" s="4" t="s">
        <v>12</v>
      </c>
      <c r="T19" s="38">
        <v>1.9</v>
      </c>
      <c r="U19" s="6" t="s">
        <v>6</v>
      </c>
      <c r="V19" s="6">
        <f>T19*Q19</f>
        <v>0</v>
      </c>
      <c r="W19" s="6"/>
    </row>
    <row r="20" spans="2:23" x14ac:dyDescent="0.3">
      <c r="B20" s="7"/>
      <c r="C20" s="1" t="s">
        <v>19</v>
      </c>
      <c r="D20" s="36">
        <v>0</v>
      </c>
      <c r="E20" s="1" t="s">
        <v>11</v>
      </c>
      <c r="F20" s="4" t="s">
        <v>12</v>
      </c>
      <c r="G20" s="7">
        <v>0.3</v>
      </c>
      <c r="H20" s="6" t="s">
        <v>6</v>
      </c>
      <c r="I20" s="6">
        <f t="shared" si="0"/>
        <v>0</v>
      </c>
      <c r="J20" s="7"/>
      <c r="K20" s="1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3">
      <c r="B21" s="7"/>
      <c r="C21" s="1" t="s">
        <v>20</v>
      </c>
      <c r="D21" s="36">
        <v>0</v>
      </c>
      <c r="E21" s="1" t="s">
        <v>11</v>
      </c>
      <c r="F21" s="4" t="s">
        <v>12</v>
      </c>
      <c r="G21" s="7">
        <v>0.2</v>
      </c>
      <c r="H21" s="6" t="s">
        <v>6</v>
      </c>
      <c r="I21" s="6">
        <f t="shared" si="0"/>
        <v>0</v>
      </c>
      <c r="J21" s="7"/>
      <c r="K21" s="13"/>
      <c r="L21" s="6"/>
      <c r="M21" s="1" t="s">
        <v>21</v>
      </c>
      <c r="N21" s="1"/>
      <c r="O21" s="1"/>
      <c r="P21" s="4"/>
      <c r="Q21" s="37">
        <v>0</v>
      </c>
      <c r="R21" s="1" t="s">
        <v>14</v>
      </c>
      <c r="S21" s="4" t="s">
        <v>12</v>
      </c>
      <c r="T21" s="38">
        <v>0.4</v>
      </c>
      <c r="U21" s="6" t="s">
        <v>6</v>
      </c>
      <c r="V21" s="6">
        <f t="shared" ref="V21:V26" si="2">T21*Q21</f>
        <v>0</v>
      </c>
      <c r="W21" s="6"/>
    </row>
    <row r="22" spans="2:23" x14ac:dyDescent="0.3">
      <c r="B22" s="7"/>
      <c r="C22" s="1" t="s">
        <v>22</v>
      </c>
      <c r="D22" s="36">
        <v>0</v>
      </c>
      <c r="E22" s="1" t="s">
        <v>11</v>
      </c>
      <c r="F22" s="4" t="s">
        <v>12</v>
      </c>
      <c r="G22" s="7">
        <v>0.5</v>
      </c>
      <c r="H22" s="6" t="s">
        <v>6</v>
      </c>
      <c r="I22" s="6">
        <f t="shared" si="0"/>
        <v>0</v>
      </c>
      <c r="J22" s="7"/>
      <c r="K22" s="13"/>
      <c r="L22" s="6"/>
      <c r="M22" s="1" t="s">
        <v>23</v>
      </c>
      <c r="N22" s="1"/>
      <c r="O22" s="1"/>
      <c r="P22" s="4"/>
      <c r="Q22" s="37">
        <v>0</v>
      </c>
      <c r="R22" s="1" t="s">
        <v>14</v>
      </c>
      <c r="S22" s="4" t="s">
        <v>12</v>
      </c>
      <c r="T22" s="38">
        <v>0.4</v>
      </c>
      <c r="U22" s="6" t="s">
        <v>6</v>
      </c>
      <c r="V22" s="6">
        <f t="shared" si="2"/>
        <v>0</v>
      </c>
      <c r="W22" s="6"/>
    </row>
    <row r="23" spans="2:23" x14ac:dyDescent="0.3">
      <c r="B23" s="7"/>
      <c r="C23" s="1" t="s">
        <v>24</v>
      </c>
      <c r="D23" s="36">
        <v>0</v>
      </c>
      <c r="E23" s="1" t="s">
        <v>11</v>
      </c>
      <c r="F23" s="4" t="s">
        <v>12</v>
      </c>
      <c r="G23" s="7">
        <v>0.6</v>
      </c>
      <c r="H23" s="6" t="s">
        <v>6</v>
      </c>
      <c r="I23" s="6">
        <f t="shared" si="0"/>
        <v>0</v>
      </c>
      <c r="J23" s="7"/>
      <c r="K23" s="13"/>
      <c r="L23" s="6"/>
      <c r="M23" s="1" t="s">
        <v>25</v>
      </c>
      <c r="N23" s="1"/>
      <c r="O23" s="1"/>
      <c r="P23" s="4"/>
      <c r="Q23" s="37">
        <v>0</v>
      </c>
      <c r="R23" s="1" t="s">
        <v>14</v>
      </c>
      <c r="S23" s="4" t="s">
        <v>12</v>
      </c>
      <c r="T23" s="38">
        <v>0.5</v>
      </c>
      <c r="U23" s="6" t="s">
        <v>6</v>
      </c>
      <c r="V23" s="6">
        <f t="shared" si="2"/>
        <v>0</v>
      </c>
      <c r="W23" s="6"/>
    </row>
    <row r="24" spans="2:23" x14ac:dyDescent="0.3">
      <c r="B24" s="7"/>
      <c r="C24" s="1" t="s">
        <v>26</v>
      </c>
      <c r="D24" s="36">
        <v>0</v>
      </c>
      <c r="E24" s="1" t="s">
        <v>11</v>
      </c>
      <c r="F24" s="4" t="s">
        <v>12</v>
      </c>
      <c r="G24" s="7">
        <v>0.4</v>
      </c>
      <c r="H24" s="6" t="s">
        <v>6</v>
      </c>
      <c r="I24" s="6">
        <f t="shared" si="0"/>
        <v>0</v>
      </c>
      <c r="J24" s="7"/>
      <c r="K24" s="13"/>
      <c r="L24" s="6"/>
      <c r="M24" s="1" t="s">
        <v>27</v>
      </c>
      <c r="N24" s="1"/>
      <c r="O24" s="1"/>
      <c r="P24" s="4"/>
      <c r="Q24" s="37">
        <v>0</v>
      </c>
      <c r="R24" s="1" t="s">
        <v>14</v>
      </c>
      <c r="S24" s="4" t="s">
        <v>12</v>
      </c>
      <c r="T24" s="38">
        <v>0.6</v>
      </c>
      <c r="U24" s="6" t="s">
        <v>6</v>
      </c>
      <c r="V24" s="6">
        <f t="shared" si="2"/>
        <v>0</v>
      </c>
      <c r="W24" s="6"/>
    </row>
    <row r="25" spans="2:23" x14ac:dyDescent="0.3">
      <c r="B25" s="7"/>
      <c r="C25" s="1" t="s">
        <v>28</v>
      </c>
      <c r="D25" s="36">
        <v>0</v>
      </c>
      <c r="E25" s="1" t="s">
        <v>11</v>
      </c>
      <c r="F25" s="4" t="s">
        <v>12</v>
      </c>
      <c r="G25" s="7">
        <v>0.6</v>
      </c>
      <c r="H25" s="6" t="s">
        <v>6</v>
      </c>
      <c r="I25" s="6">
        <f t="shared" si="0"/>
        <v>0</v>
      </c>
      <c r="J25" s="7"/>
      <c r="K25" s="13"/>
      <c r="L25" s="6"/>
      <c r="M25" s="1" t="s">
        <v>29</v>
      </c>
      <c r="N25" s="1"/>
      <c r="O25" s="1"/>
      <c r="P25" s="4"/>
      <c r="Q25" s="37">
        <v>0</v>
      </c>
      <c r="R25" s="1" t="s">
        <v>14</v>
      </c>
      <c r="S25" s="4" t="s">
        <v>12</v>
      </c>
      <c r="T25" s="38">
        <v>0.6</v>
      </c>
      <c r="U25" s="6" t="s">
        <v>6</v>
      </c>
      <c r="V25" s="6">
        <f t="shared" si="2"/>
        <v>0</v>
      </c>
      <c r="W25" s="6"/>
    </row>
    <row r="26" spans="2:23" x14ac:dyDescent="0.3">
      <c r="B26" s="7"/>
      <c r="C26" s="1" t="s">
        <v>30</v>
      </c>
      <c r="D26" s="36">
        <v>0</v>
      </c>
      <c r="E26" s="1" t="s">
        <v>11</v>
      </c>
      <c r="F26" s="4" t="s">
        <v>12</v>
      </c>
      <c r="G26" s="7">
        <v>0.2</v>
      </c>
      <c r="H26" s="6" t="s">
        <v>6</v>
      </c>
      <c r="I26" s="6">
        <f t="shared" si="0"/>
        <v>0</v>
      </c>
      <c r="J26" s="7"/>
      <c r="K26" s="13"/>
      <c r="L26" s="6"/>
      <c r="M26" s="1" t="s">
        <v>31</v>
      </c>
      <c r="N26" s="1"/>
      <c r="O26" s="1"/>
      <c r="P26" s="4"/>
      <c r="Q26" s="37">
        <v>0</v>
      </c>
      <c r="R26" s="1" t="s">
        <v>14</v>
      </c>
      <c r="S26" s="4" t="s">
        <v>12</v>
      </c>
      <c r="T26" s="38">
        <v>4</v>
      </c>
      <c r="U26" s="6" t="s">
        <v>6</v>
      </c>
      <c r="V26" s="6">
        <f t="shared" si="2"/>
        <v>0</v>
      </c>
      <c r="W26" s="6"/>
    </row>
    <row r="27" spans="2:23" x14ac:dyDescent="0.3">
      <c r="B27" s="7"/>
      <c r="C27" s="1" t="s">
        <v>32</v>
      </c>
      <c r="D27" s="36">
        <v>0</v>
      </c>
      <c r="E27" s="1" t="s">
        <v>11</v>
      </c>
      <c r="F27" s="4" t="s">
        <v>12</v>
      </c>
      <c r="G27" s="7">
        <v>0.2</v>
      </c>
      <c r="H27" s="6" t="s">
        <v>6</v>
      </c>
      <c r="I27" s="6">
        <f t="shared" si="0"/>
        <v>0</v>
      </c>
      <c r="J27" s="7"/>
      <c r="K27" s="13"/>
      <c r="L27" s="6"/>
      <c r="M27" s="4"/>
      <c r="N27" s="4"/>
      <c r="O27" s="4"/>
      <c r="P27" s="4"/>
      <c r="Q27" s="8"/>
      <c r="R27" s="4"/>
      <c r="S27" s="4"/>
      <c r="T27" s="38"/>
      <c r="U27" s="4"/>
      <c r="V27" s="6"/>
      <c r="W27" s="6"/>
    </row>
    <row r="28" spans="2:23" x14ac:dyDescent="0.3">
      <c r="B28" s="7"/>
      <c r="C28" s="1" t="s">
        <v>33</v>
      </c>
      <c r="D28" s="36">
        <v>0</v>
      </c>
      <c r="E28" s="1" t="s">
        <v>11</v>
      </c>
      <c r="F28" s="4" t="s">
        <v>12</v>
      </c>
      <c r="G28" s="7">
        <v>0.6</v>
      </c>
      <c r="H28" s="6" t="s">
        <v>6</v>
      </c>
      <c r="I28" s="6">
        <f>G28*D28</f>
        <v>0</v>
      </c>
      <c r="J28" s="7"/>
      <c r="K28" s="13"/>
      <c r="L28" s="6"/>
      <c r="M28" s="1" t="s">
        <v>34</v>
      </c>
      <c r="N28" s="1"/>
      <c r="O28" s="1"/>
      <c r="P28" s="4"/>
      <c r="Q28" s="37">
        <v>0</v>
      </c>
      <c r="R28" s="1" t="s">
        <v>14</v>
      </c>
      <c r="S28" s="4" t="s">
        <v>12</v>
      </c>
      <c r="T28" s="38">
        <v>0.2</v>
      </c>
      <c r="U28" s="6" t="s">
        <v>6</v>
      </c>
      <c r="V28" s="6">
        <f>T28*Q28</f>
        <v>0</v>
      </c>
      <c r="W28" s="6"/>
    </row>
    <row r="29" spans="2:23" x14ac:dyDescent="0.3">
      <c r="B29" s="7"/>
      <c r="C29" s="1"/>
      <c r="D29" s="39"/>
      <c r="E29" s="1"/>
      <c r="F29" s="4"/>
      <c r="G29" s="7"/>
      <c r="H29" s="4"/>
      <c r="I29" s="4"/>
      <c r="J29" s="7"/>
      <c r="K29" s="13"/>
      <c r="L29" s="6"/>
      <c r="M29" s="1" t="s">
        <v>35</v>
      </c>
      <c r="N29" s="1"/>
      <c r="O29" s="1"/>
      <c r="P29" s="4"/>
      <c r="Q29" s="37">
        <v>0</v>
      </c>
      <c r="R29" s="1" t="s">
        <v>14</v>
      </c>
      <c r="S29" s="4" t="s">
        <v>12</v>
      </c>
      <c r="T29" s="38">
        <v>0.2</v>
      </c>
      <c r="U29" s="6" t="s">
        <v>6</v>
      </c>
      <c r="V29" s="6">
        <f>T29*Q29</f>
        <v>0</v>
      </c>
      <c r="W29" s="6"/>
    </row>
    <row r="30" spans="2:23" x14ac:dyDescent="0.3">
      <c r="B30" s="7"/>
      <c r="C30" s="1" t="s">
        <v>36</v>
      </c>
      <c r="D30" s="36">
        <v>0</v>
      </c>
      <c r="E30" s="1" t="s">
        <v>11</v>
      </c>
      <c r="F30" s="4" t="s">
        <v>12</v>
      </c>
      <c r="G30" s="7">
        <v>0.4</v>
      </c>
      <c r="H30" s="6" t="s">
        <v>6</v>
      </c>
      <c r="I30" s="6">
        <f>G30*D30</f>
        <v>0</v>
      </c>
      <c r="J30" s="7"/>
      <c r="K30" s="13"/>
      <c r="L30" s="6"/>
      <c r="M30" s="1" t="s">
        <v>37</v>
      </c>
      <c r="N30" s="1"/>
      <c r="O30" s="1"/>
      <c r="P30" s="4"/>
      <c r="Q30" s="37">
        <v>0</v>
      </c>
      <c r="R30" s="1" t="s">
        <v>14</v>
      </c>
      <c r="S30" s="4" t="s">
        <v>12</v>
      </c>
      <c r="T30" s="38">
        <v>1.8</v>
      </c>
      <c r="U30" s="6" t="s">
        <v>6</v>
      </c>
      <c r="V30" s="6">
        <f>T30*Q30</f>
        <v>0</v>
      </c>
      <c r="W30" s="6"/>
    </row>
    <row r="31" spans="2:23" x14ac:dyDescent="0.3">
      <c r="B31" s="7"/>
      <c r="C31" s="1" t="s">
        <v>38</v>
      </c>
      <c r="D31" s="36">
        <v>0</v>
      </c>
      <c r="E31" s="1" t="s">
        <v>11</v>
      </c>
      <c r="F31" s="4" t="s">
        <v>12</v>
      </c>
      <c r="G31" s="7">
        <v>0.4</v>
      </c>
      <c r="H31" s="6" t="s">
        <v>6</v>
      </c>
      <c r="I31" s="6">
        <f>G31*D31</f>
        <v>0</v>
      </c>
      <c r="J31" s="7"/>
      <c r="K31" s="13"/>
      <c r="L31" s="6"/>
      <c r="M31" s="1"/>
      <c r="N31" s="1"/>
      <c r="O31" s="1"/>
      <c r="P31" s="4"/>
      <c r="Q31" s="40"/>
      <c r="R31" s="1"/>
      <c r="S31" s="4"/>
      <c r="T31" s="38"/>
      <c r="U31" s="6"/>
      <c r="V31" s="6"/>
      <c r="W31" s="6"/>
    </row>
    <row r="32" spans="2:23" x14ac:dyDescent="0.3">
      <c r="B32" s="7"/>
      <c r="C32" s="1" t="s">
        <v>39</v>
      </c>
      <c r="D32" s="36">
        <v>0</v>
      </c>
      <c r="E32" s="1" t="s">
        <v>11</v>
      </c>
      <c r="F32" s="4" t="s">
        <v>12</v>
      </c>
      <c r="G32" s="7">
        <v>0.7</v>
      </c>
      <c r="H32" s="6" t="s">
        <v>6</v>
      </c>
      <c r="I32" s="6">
        <f>G32*D32</f>
        <v>0</v>
      </c>
      <c r="J32" s="7"/>
      <c r="K32" s="13"/>
      <c r="L32" s="6"/>
      <c r="M32" s="1" t="s">
        <v>40</v>
      </c>
      <c r="N32" s="1"/>
      <c r="O32" s="1"/>
      <c r="P32" s="4"/>
      <c r="Q32" s="37">
        <v>0</v>
      </c>
      <c r="R32" s="1" t="s">
        <v>14</v>
      </c>
      <c r="S32" s="4" t="s">
        <v>12</v>
      </c>
      <c r="T32" s="38">
        <v>0.5</v>
      </c>
      <c r="U32" s="6" t="s">
        <v>6</v>
      </c>
      <c r="V32" s="6">
        <f>T32*Q32</f>
        <v>0</v>
      </c>
      <c r="W32" s="6"/>
    </row>
    <row r="33" spans="2:35" x14ac:dyDescent="0.3">
      <c r="B33" s="7"/>
      <c r="C33" s="1" t="s">
        <v>41</v>
      </c>
      <c r="D33" s="36">
        <v>0</v>
      </c>
      <c r="E33" s="1" t="s">
        <v>11</v>
      </c>
      <c r="F33" s="4" t="s">
        <v>12</v>
      </c>
      <c r="G33" s="7">
        <v>0.5</v>
      </c>
      <c r="H33" s="6" t="s">
        <v>6</v>
      </c>
      <c r="I33" s="6">
        <f>G33*D33</f>
        <v>0</v>
      </c>
      <c r="J33" s="7"/>
      <c r="K33" s="13"/>
      <c r="L33" s="6"/>
      <c r="M33" s="1" t="s">
        <v>42</v>
      </c>
      <c r="N33" s="1"/>
      <c r="O33" s="1"/>
      <c r="P33" s="4"/>
      <c r="Q33" s="37">
        <v>0</v>
      </c>
      <c r="R33" s="1" t="s">
        <v>14</v>
      </c>
      <c r="S33" s="4" t="s">
        <v>12</v>
      </c>
      <c r="T33" s="38">
        <v>0.5</v>
      </c>
      <c r="U33" s="6" t="s">
        <v>6</v>
      </c>
      <c r="V33" s="6">
        <f>T33*Q33</f>
        <v>0</v>
      </c>
      <c r="W33" s="6"/>
    </row>
    <row r="34" spans="2:35" x14ac:dyDescent="0.3">
      <c r="B34" s="7"/>
      <c r="C34" s="1"/>
      <c r="D34" s="41"/>
      <c r="E34" s="1"/>
      <c r="F34" s="4"/>
      <c r="G34" s="7"/>
      <c r="H34" s="6"/>
      <c r="I34" s="6"/>
      <c r="J34" s="7"/>
      <c r="K34" s="13"/>
      <c r="L34" s="6"/>
      <c r="M34" s="1" t="s">
        <v>43</v>
      </c>
      <c r="N34" s="1"/>
      <c r="O34" s="1"/>
      <c r="P34" s="4"/>
      <c r="Q34" s="37">
        <v>0</v>
      </c>
      <c r="R34" s="1" t="s">
        <v>14</v>
      </c>
      <c r="S34" s="4" t="s">
        <v>12</v>
      </c>
      <c r="T34" s="38">
        <v>1.2</v>
      </c>
      <c r="U34" s="6" t="s">
        <v>6</v>
      </c>
      <c r="V34" s="6">
        <f>T34*Q34</f>
        <v>0</v>
      </c>
      <c r="W34" s="6"/>
    </row>
    <row r="35" spans="2:35" x14ac:dyDescent="0.3">
      <c r="B35" s="7"/>
      <c r="C35" s="1" t="s">
        <v>44</v>
      </c>
      <c r="D35" s="36">
        <v>0</v>
      </c>
      <c r="E35" s="1" t="s">
        <v>11</v>
      </c>
      <c r="F35" s="4" t="s">
        <v>12</v>
      </c>
      <c r="G35" s="7">
        <v>1</v>
      </c>
      <c r="H35" s="6" t="s">
        <v>6</v>
      </c>
      <c r="I35" s="6">
        <f>G35*D35</f>
        <v>0</v>
      </c>
      <c r="J35" s="7"/>
      <c r="K35" s="13"/>
      <c r="L35" s="6"/>
      <c r="M35" s="1" t="s">
        <v>45</v>
      </c>
      <c r="N35" s="1"/>
      <c r="O35" s="1"/>
      <c r="P35" s="4"/>
      <c r="Q35" s="37">
        <v>0</v>
      </c>
      <c r="R35" s="1" t="s">
        <v>14</v>
      </c>
      <c r="S35" s="4" t="s">
        <v>12</v>
      </c>
      <c r="T35" s="38">
        <v>0.1</v>
      </c>
      <c r="U35" s="6" t="s">
        <v>6</v>
      </c>
      <c r="V35" s="6">
        <f>T35*Q35</f>
        <v>0</v>
      </c>
      <c r="W35" s="6"/>
    </row>
    <row r="36" spans="2:35" x14ac:dyDescent="0.3">
      <c r="B36" s="7"/>
      <c r="C36" s="1" t="s">
        <v>46</v>
      </c>
      <c r="D36" s="36">
        <v>0</v>
      </c>
      <c r="E36" s="1" t="s">
        <v>11</v>
      </c>
      <c r="F36" s="4" t="s">
        <v>12</v>
      </c>
      <c r="G36" s="7">
        <v>1.4</v>
      </c>
      <c r="H36" s="6" t="s">
        <v>6</v>
      </c>
      <c r="I36" s="6">
        <f>G36*D36</f>
        <v>0</v>
      </c>
      <c r="J36" s="7"/>
      <c r="K36" s="13"/>
      <c r="L36" s="6"/>
      <c r="M36" s="1" t="s">
        <v>47</v>
      </c>
      <c r="N36" s="1"/>
      <c r="O36" s="1"/>
      <c r="P36" s="4"/>
      <c r="Q36" s="37">
        <v>0</v>
      </c>
      <c r="R36" s="1" t="s">
        <v>14</v>
      </c>
      <c r="S36" s="4" t="s">
        <v>12</v>
      </c>
      <c r="T36" s="38">
        <v>0.1</v>
      </c>
      <c r="U36" s="6" t="s">
        <v>6</v>
      </c>
      <c r="V36" s="6">
        <f>T36*Q36</f>
        <v>0</v>
      </c>
      <c r="W36" s="6"/>
    </row>
    <row r="37" spans="2:35" x14ac:dyDescent="0.3">
      <c r="B37" s="7"/>
      <c r="C37" s="1"/>
      <c r="D37" s="39"/>
      <c r="E37" s="1"/>
      <c r="F37" s="4"/>
      <c r="G37" s="7"/>
      <c r="H37" s="4"/>
      <c r="I37" s="4"/>
      <c r="J37" s="1"/>
      <c r="K37" s="13"/>
      <c r="L37" s="42"/>
      <c r="M37" s="43" t="s">
        <v>48</v>
      </c>
      <c r="N37" s="43"/>
      <c r="O37" s="43"/>
      <c r="P37" s="44"/>
      <c r="Q37" s="45">
        <f>SUM(Q17:Q36)</f>
        <v>0</v>
      </c>
      <c r="R37" s="43" t="s">
        <v>14</v>
      </c>
      <c r="S37" s="44"/>
      <c r="T37" s="46"/>
      <c r="U37" s="47"/>
      <c r="V37" s="47">
        <f>SUM(V17:V36)</f>
        <v>0</v>
      </c>
      <c r="W37" s="42" t="s">
        <v>7</v>
      </c>
      <c r="AI37" t="s">
        <v>251</v>
      </c>
    </row>
    <row r="38" spans="2:35" x14ac:dyDescent="0.3">
      <c r="B38" s="7"/>
      <c r="C38" s="1" t="s">
        <v>49</v>
      </c>
      <c r="D38" s="36">
        <v>0</v>
      </c>
      <c r="E38" s="1" t="s">
        <v>11</v>
      </c>
      <c r="F38" s="4" t="s">
        <v>12</v>
      </c>
      <c r="G38" s="7">
        <v>0.6</v>
      </c>
      <c r="H38" s="6" t="s">
        <v>6</v>
      </c>
      <c r="I38" s="6">
        <f t="shared" ref="I38:I45" si="3">G38*D38</f>
        <v>0</v>
      </c>
      <c r="J38" s="7"/>
      <c r="K38" s="13"/>
      <c r="L38" s="13"/>
      <c r="M38" s="13"/>
      <c r="N38" s="13"/>
      <c r="O38" s="13"/>
      <c r="P38" s="13"/>
      <c r="Q38" s="13"/>
      <c r="R38" s="13"/>
      <c r="S38" s="13"/>
      <c r="T38" s="15"/>
      <c r="U38" s="13"/>
      <c r="V38" s="15"/>
      <c r="W38" s="13"/>
    </row>
    <row r="39" spans="2:35" x14ac:dyDescent="0.3">
      <c r="B39" s="7"/>
      <c r="C39" s="1" t="s">
        <v>50</v>
      </c>
      <c r="D39" s="36">
        <v>0</v>
      </c>
      <c r="E39" s="1" t="s">
        <v>11</v>
      </c>
      <c r="F39" s="4" t="s">
        <v>12</v>
      </c>
      <c r="G39" s="7">
        <v>2.5</v>
      </c>
      <c r="H39" s="6" t="s">
        <v>6</v>
      </c>
      <c r="I39" s="6">
        <f t="shared" si="3"/>
        <v>0</v>
      </c>
      <c r="J39" s="7"/>
      <c r="K39" s="13"/>
      <c r="L39" s="13"/>
      <c r="M39" s="11"/>
      <c r="N39" s="12"/>
      <c r="O39" s="11"/>
      <c r="P39" s="13"/>
      <c r="Q39" s="17"/>
      <c r="R39" s="13"/>
      <c r="S39" s="13"/>
      <c r="T39" s="48"/>
      <c r="U39" s="13"/>
      <c r="V39" s="15"/>
      <c r="W39" s="13"/>
    </row>
    <row r="40" spans="2:35" x14ac:dyDescent="0.3">
      <c r="B40" s="7"/>
      <c r="C40" s="1" t="s">
        <v>51</v>
      </c>
      <c r="D40" s="36">
        <v>0</v>
      </c>
      <c r="E40" s="1" t="s">
        <v>11</v>
      </c>
      <c r="F40" s="4" t="s">
        <v>12</v>
      </c>
      <c r="G40" s="7">
        <v>2.8</v>
      </c>
      <c r="H40" s="6" t="s">
        <v>6</v>
      </c>
      <c r="I40" s="6">
        <f t="shared" si="3"/>
        <v>0</v>
      </c>
      <c r="J40" s="7"/>
      <c r="K40" s="13"/>
      <c r="L40" s="31"/>
      <c r="M40" s="20" t="s">
        <v>52</v>
      </c>
      <c r="N40" s="35" t="s">
        <v>4</v>
      </c>
      <c r="O40" s="31"/>
      <c r="P40" s="31"/>
      <c r="Q40" s="34"/>
      <c r="R40" s="29"/>
      <c r="S40" s="31"/>
      <c r="T40" s="49"/>
      <c r="U40" s="31"/>
      <c r="V40" s="33"/>
      <c r="W40" s="31"/>
    </row>
    <row r="41" spans="2:35" x14ac:dyDescent="0.3">
      <c r="B41" s="7"/>
      <c r="C41" s="1" t="s">
        <v>53</v>
      </c>
      <c r="D41" s="36">
        <v>0</v>
      </c>
      <c r="E41" s="1" t="s">
        <v>11</v>
      </c>
      <c r="F41" s="4" t="s">
        <v>12</v>
      </c>
      <c r="G41" s="7">
        <v>4.5999999999999996</v>
      </c>
      <c r="H41" s="6" t="s">
        <v>6</v>
      </c>
      <c r="I41" s="6">
        <f t="shared" si="3"/>
        <v>0</v>
      </c>
      <c r="J41" s="7"/>
      <c r="K41" s="13"/>
      <c r="L41" s="31"/>
      <c r="M41" s="29" t="s">
        <v>54</v>
      </c>
      <c r="N41" s="35" t="s">
        <v>55</v>
      </c>
      <c r="O41" s="31"/>
      <c r="P41" s="50" t="s">
        <v>56</v>
      </c>
      <c r="Q41" s="34" t="s">
        <v>57</v>
      </c>
      <c r="R41" s="29"/>
      <c r="S41" s="31"/>
      <c r="T41" s="35" t="s">
        <v>5</v>
      </c>
      <c r="U41" s="31" t="s">
        <v>6</v>
      </c>
      <c r="V41" s="33" t="s">
        <v>7</v>
      </c>
      <c r="W41" s="31"/>
    </row>
    <row r="42" spans="2:35" x14ac:dyDescent="0.3">
      <c r="B42" s="7"/>
      <c r="C42" s="1" t="s">
        <v>58</v>
      </c>
      <c r="D42" s="36">
        <v>0</v>
      </c>
      <c r="E42" s="1" t="s">
        <v>11</v>
      </c>
      <c r="F42" s="4" t="s">
        <v>12</v>
      </c>
      <c r="G42" s="7">
        <v>0.8</v>
      </c>
      <c r="H42" s="6" t="s">
        <v>6</v>
      </c>
      <c r="I42" s="6">
        <f t="shared" si="3"/>
        <v>0</v>
      </c>
      <c r="J42" s="7"/>
      <c r="K42" s="13"/>
      <c r="L42" s="4"/>
      <c r="M42" s="1" t="s">
        <v>59</v>
      </c>
      <c r="N42" s="38">
        <v>0.2</v>
      </c>
      <c r="O42" s="6" t="s">
        <v>12</v>
      </c>
      <c r="P42" s="6">
        <f t="shared" ref="P42:P47" si="4">N42*Q42</f>
        <v>0</v>
      </c>
      <c r="Q42" s="37">
        <v>0</v>
      </c>
      <c r="R42" s="1" t="s">
        <v>60</v>
      </c>
      <c r="S42" s="4" t="s">
        <v>12</v>
      </c>
      <c r="T42" s="51">
        <v>50</v>
      </c>
      <c r="U42" s="4" t="s">
        <v>6</v>
      </c>
      <c r="V42" s="6">
        <f>T42*Q42</f>
        <v>0</v>
      </c>
      <c r="W42" s="4"/>
    </row>
    <row r="43" spans="2:35" x14ac:dyDescent="0.3">
      <c r="B43" s="7"/>
      <c r="C43" s="1" t="s">
        <v>61</v>
      </c>
      <c r="D43" s="36">
        <v>0</v>
      </c>
      <c r="E43" s="1" t="s">
        <v>11</v>
      </c>
      <c r="F43" s="4" t="s">
        <v>12</v>
      </c>
      <c r="G43" s="7">
        <v>11.8</v>
      </c>
      <c r="H43" s="6" t="s">
        <v>6</v>
      </c>
      <c r="I43" s="6">
        <f t="shared" si="3"/>
        <v>0</v>
      </c>
      <c r="J43" s="7"/>
      <c r="K43" s="13"/>
      <c r="L43" s="4"/>
      <c r="M43" s="1" t="s">
        <v>62</v>
      </c>
      <c r="N43" s="38">
        <v>0.4</v>
      </c>
      <c r="O43" s="6" t="s">
        <v>12</v>
      </c>
      <c r="P43" s="6">
        <f t="shared" si="4"/>
        <v>0</v>
      </c>
      <c r="Q43" s="37">
        <v>0</v>
      </c>
      <c r="R43" s="1" t="s">
        <v>60</v>
      </c>
      <c r="S43" s="4" t="s">
        <v>12</v>
      </c>
      <c r="T43" s="51">
        <v>100</v>
      </c>
      <c r="U43" s="4" t="s">
        <v>6</v>
      </c>
      <c r="V43" s="6">
        <f t="shared" ref="V43:V50" si="5">T43*Q43</f>
        <v>0</v>
      </c>
      <c r="W43" s="4"/>
    </row>
    <row r="44" spans="2:35" x14ac:dyDescent="0.3">
      <c r="B44" s="7"/>
      <c r="C44" s="1" t="s">
        <v>63</v>
      </c>
      <c r="D44" s="36">
        <v>0</v>
      </c>
      <c r="E44" s="1" t="s">
        <v>11</v>
      </c>
      <c r="F44" s="4" t="s">
        <v>12</v>
      </c>
      <c r="G44" s="7">
        <v>0.5</v>
      </c>
      <c r="H44" s="6" t="s">
        <v>6</v>
      </c>
      <c r="I44" s="6">
        <f t="shared" si="3"/>
        <v>0</v>
      </c>
      <c r="J44" s="7"/>
      <c r="K44" s="13"/>
      <c r="L44" s="4"/>
      <c r="M44" s="1" t="s">
        <v>64</v>
      </c>
      <c r="N44" s="38">
        <v>2</v>
      </c>
      <c r="O44" s="6" t="s">
        <v>12</v>
      </c>
      <c r="P44" s="6">
        <f t="shared" si="4"/>
        <v>0</v>
      </c>
      <c r="Q44" s="37">
        <v>0</v>
      </c>
      <c r="R44" s="1" t="s">
        <v>60</v>
      </c>
      <c r="S44" s="4" t="s">
        <v>12</v>
      </c>
      <c r="T44" s="51">
        <v>230</v>
      </c>
      <c r="U44" s="4" t="s">
        <v>6</v>
      </c>
      <c r="V44" s="6">
        <f t="shared" si="5"/>
        <v>0</v>
      </c>
      <c r="W44" s="4"/>
    </row>
    <row r="45" spans="2:35" x14ac:dyDescent="0.3">
      <c r="B45" s="7"/>
      <c r="C45" s="1" t="s">
        <v>65</v>
      </c>
      <c r="D45" s="36">
        <v>0</v>
      </c>
      <c r="E45" s="1" t="s">
        <v>11</v>
      </c>
      <c r="F45" s="4" t="s">
        <v>12</v>
      </c>
      <c r="G45" s="7">
        <v>3.5</v>
      </c>
      <c r="H45" s="6" t="s">
        <v>6</v>
      </c>
      <c r="I45" s="6">
        <f t="shared" si="3"/>
        <v>0</v>
      </c>
      <c r="J45" s="7"/>
      <c r="K45" s="13"/>
      <c r="L45" s="4"/>
      <c r="M45" s="1" t="s">
        <v>66</v>
      </c>
      <c r="N45" s="38">
        <v>5</v>
      </c>
      <c r="O45" s="6" t="s">
        <v>12</v>
      </c>
      <c r="P45" s="6">
        <f t="shared" si="4"/>
        <v>0</v>
      </c>
      <c r="Q45" s="37">
        <v>0</v>
      </c>
      <c r="R45" s="1" t="s">
        <v>60</v>
      </c>
      <c r="S45" s="4" t="s">
        <v>12</v>
      </c>
      <c r="T45" s="51">
        <v>330</v>
      </c>
      <c r="U45" s="4" t="s">
        <v>6</v>
      </c>
      <c r="V45" s="6">
        <f t="shared" si="5"/>
        <v>0</v>
      </c>
      <c r="W45" s="4"/>
    </row>
    <row r="46" spans="2:35" x14ac:dyDescent="0.3">
      <c r="B46" s="7"/>
      <c r="C46" s="1"/>
      <c r="D46" s="39"/>
      <c r="E46" s="1"/>
      <c r="F46" s="4"/>
      <c r="G46" s="7"/>
      <c r="H46" s="4"/>
      <c r="I46" s="4"/>
      <c r="J46" s="7"/>
      <c r="K46" s="13"/>
      <c r="L46" s="4"/>
      <c r="M46" s="1" t="s">
        <v>67</v>
      </c>
      <c r="N46" s="38">
        <v>6</v>
      </c>
      <c r="O46" s="6" t="s">
        <v>12</v>
      </c>
      <c r="P46" s="6">
        <f t="shared" si="4"/>
        <v>0</v>
      </c>
      <c r="Q46" s="37">
        <v>0</v>
      </c>
      <c r="R46" s="1" t="s">
        <v>60</v>
      </c>
      <c r="S46" s="4" t="s">
        <v>12</v>
      </c>
      <c r="T46" s="51">
        <v>180</v>
      </c>
      <c r="U46" s="4" t="s">
        <v>6</v>
      </c>
      <c r="V46" s="6">
        <f t="shared" si="5"/>
        <v>0</v>
      </c>
      <c r="W46" s="4"/>
    </row>
    <row r="47" spans="2:35" x14ac:dyDescent="0.3">
      <c r="B47" s="7"/>
      <c r="C47" s="1" t="s">
        <v>68</v>
      </c>
      <c r="D47" s="36">
        <v>0</v>
      </c>
      <c r="E47" s="1" t="s">
        <v>11</v>
      </c>
      <c r="F47" s="4" t="s">
        <v>12</v>
      </c>
      <c r="G47" s="7">
        <v>0.2</v>
      </c>
      <c r="H47" s="6" t="s">
        <v>6</v>
      </c>
      <c r="I47" s="6">
        <f>G47*D47</f>
        <v>0</v>
      </c>
      <c r="J47" s="7"/>
      <c r="K47" s="13"/>
      <c r="L47" s="4"/>
      <c r="M47" s="1" t="s">
        <v>69</v>
      </c>
      <c r="N47" s="38">
        <v>30</v>
      </c>
      <c r="O47" s="6" t="s">
        <v>12</v>
      </c>
      <c r="P47" s="6">
        <f t="shared" si="4"/>
        <v>0</v>
      </c>
      <c r="Q47" s="37">
        <v>0</v>
      </c>
      <c r="R47" s="1" t="s">
        <v>60</v>
      </c>
      <c r="S47" s="4" t="s">
        <v>12</v>
      </c>
      <c r="T47" s="51">
        <v>1400</v>
      </c>
      <c r="U47" s="4" t="s">
        <v>6</v>
      </c>
      <c r="V47" s="6">
        <f t="shared" si="5"/>
        <v>0</v>
      </c>
      <c r="W47" s="4"/>
    </row>
    <row r="48" spans="2:35" x14ac:dyDescent="0.3">
      <c r="B48" s="7"/>
      <c r="C48" s="1" t="s">
        <v>70</v>
      </c>
      <c r="D48" s="36">
        <v>0</v>
      </c>
      <c r="E48" s="1" t="s">
        <v>11</v>
      </c>
      <c r="F48" s="4" t="s">
        <v>12</v>
      </c>
      <c r="G48" s="7">
        <v>0.5</v>
      </c>
      <c r="H48" s="6" t="s">
        <v>6</v>
      </c>
      <c r="I48" s="6">
        <f>G48*D48</f>
        <v>0</v>
      </c>
      <c r="J48" s="7"/>
      <c r="K48" s="13"/>
      <c r="L48" s="4"/>
      <c r="M48" s="1"/>
      <c r="N48" s="38"/>
      <c r="O48" s="6"/>
      <c r="P48" s="6"/>
      <c r="Q48" s="40"/>
      <c r="R48" s="1"/>
      <c r="S48" s="4"/>
      <c r="T48" s="51"/>
      <c r="U48" s="4"/>
      <c r="V48" s="6"/>
      <c r="W48" s="4"/>
    </row>
    <row r="49" spans="2:23" x14ac:dyDescent="0.3">
      <c r="B49" s="7"/>
      <c r="C49" s="1" t="s">
        <v>71</v>
      </c>
      <c r="D49" s="36">
        <v>0</v>
      </c>
      <c r="E49" s="1" t="s">
        <v>11</v>
      </c>
      <c r="F49" s="4" t="s">
        <v>12</v>
      </c>
      <c r="G49" s="7">
        <v>3.4</v>
      </c>
      <c r="H49" s="6" t="s">
        <v>6</v>
      </c>
      <c r="I49" s="6">
        <f>G49*D49</f>
        <v>0</v>
      </c>
      <c r="J49" s="7"/>
      <c r="K49" s="13"/>
      <c r="L49" s="4"/>
      <c r="M49" s="1" t="s">
        <v>72</v>
      </c>
      <c r="N49" s="38">
        <v>0.3</v>
      </c>
      <c r="O49" s="6" t="s">
        <v>12</v>
      </c>
      <c r="P49" s="6">
        <f>N49*Q49</f>
        <v>0</v>
      </c>
      <c r="Q49" s="37">
        <v>0</v>
      </c>
      <c r="R49" s="1" t="s">
        <v>60</v>
      </c>
      <c r="S49" s="4" t="s">
        <v>12</v>
      </c>
      <c r="T49" s="51">
        <v>3</v>
      </c>
      <c r="U49" s="4" t="s">
        <v>6</v>
      </c>
      <c r="V49" s="6">
        <f t="shared" si="5"/>
        <v>0</v>
      </c>
      <c r="W49" s="4"/>
    </row>
    <row r="50" spans="2:23" x14ac:dyDescent="0.3">
      <c r="B50" s="7"/>
      <c r="C50" s="1"/>
      <c r="D50" s="7"/>
      <c r="E50" s="1"/>
      <c r="F50" s="4"/>
      <c r="G50" s="7"/>
      <c r="H50" s="6"/>
      <c r="I50" s="6"/>
      <c r="J50" s="7"/>
      <c r="K50" s="13"/>
      <c r="L50" s="4"/>
      <c r="M50" s="1" t="s">
        <v>73</v>
      </c>
      <c r="N50" s="38">
        <v>2.4</v>
      </c>
      <c r="O50" s="6" t="s">
        <v>12</v>
      </c>
      <c r="P50" s="6">
        <f>N50*Q50</f>
        <v>0</v>
      </c>
      <c r="Q50" s="37">
        <v>0</v>
      </c>
      <c r="R50" s="1" t="s">
        <v>60</v>
      </c>
      <c r="S50" s="4" t="s">
        <v>12</v>
      </c>
      <c r="T50" s="51">
        <v>23</v>
      </c>
      <c r="U50" s="4" t="s">
        <v>6</v>
      </c>
      <c r="V50" s="6">
        <f t="shared" si="5"/>
        <v>0</v>
      </c>
      <c r="W50" s="4"/>
    </row>
    <row r="51" spans="2:23" x14ac:dyDescent="0.3">
      <c r="B51" s="7"/>
      <c r="C51" s="1" t="s">
        <v>74</v>
      </c>
      <c r="D51" s="36">
        <v>0</v>
      </c>
      <c r="E51" s="1" t="s">
        <v>11</v>
      </c>
      <c r="F51" s="4" t="s">
        <v>12</v>
      </c>
      <c r="G51" s="7">
        <v>2.2999999999999998</v>
      </c>
      <c r="H51" s="6" t="s">
        <v>6</v>
      </c>
      <c r="I51" s="6">
        <f t="shared" ref="I51:I56" si="6">G51*D51</f>
        <v>0</v>
      </c>
      <c r="J51" s="7"/>
      <c r="K51" s="13"/>
      <c r="L51" s="4"/>
      <c r="M51" s="1" t="s">
        <v>75</v>
      </c>
      <c r="N51" s="38">
        <v>1</v>
      </c>
      <c r="O51" s="6" t="s">
        <v>12</v>
      </c>
      <c r="P51" s="6">
        <f>N51*Q51</f>
        <v>0</v>
      </c>
      <c r="Q51" s="37">
        <v>0</v>
      </c>
      <c r="R51" s="1" t="s">
        <v>60</v>
      </c>
      <c r="S51" s="4" t="s">
        <v>12</v>
      </c>
      <c r="T51" s="51">
        <v>6</v>
      </c>
      <c r="U51" s="4" t="s">
        <v>6</v>
      </c>
      <c r="V51" s="6">
        <f>T51*Q51</f>
        <v>0</v>
      </c>
      <c r="W51" s="4"/>
    </row>
    <row r="52" spans="2:23" x14ac:dyDescent="0.3">
      <c r="B52" s="7"/>
      <c r="C52" s="1" t="s">
        <v>76</v>
      </c>
      <c r="D52" s="36">
        <v>0</v>
      </c>
      <c r="E52" s="1" t="s">
        <v>11</v>
      </c>
      <c r="F52" s="4" t="s">
        <v>12</v>
      </c>
      <c r="G52" s="7">
        <v>0.9</v>
      </c>
      <c r="H52" s="6" t="s">
        <v>6</v>
      </c>
      <c r="I52" s="6">
        <f t="shared" si="6"/>
        <v>0</v>
      </c>
      <c r="J52" s="7"/>
      <c r="K52" s="13"/>
      <c r="L52" s="4"/>
      <c r="M52" s="1"/>
      <c r="N52" s="38"/>
      <c r="O52" s="6"/>
      <c r="P52" s="6"/>
      <c r="Q52" s="40"/>
      <c r="R52" s="1"/>
      <c r="S52" s="4"/>
      <c r="T52" s="51"/>
      <c r="U52" s="4"/>
      <c r="V52" s="6"/>
      <c r="W52" s="4"/>
    </row>
    <row r="53" spans="2:23" x14ac:dyDescent="0.3">
      <c r="B53" s="7"/>
      <c r="C53" s="1" t="s">
        <v>77</v>
      </c>
      <c r="D53" s="36">
        <v>0</v>
      </c>
      <c r="E53" s="1" t="s">
        <v>11</v>
      </c>
      <c r="F53" s="4" t="s">
        <v>12</v>
      </c>
      <c r="G53" s="7">
        <v>0.3</v>
      </c>
      <c r="H53" s="6" t="s">
        <v>6</v>
      </c>
      <c r="I53" s="6">
        <f t="shared" si="6"/>
        <v>0</v>
      </c>
      <c r="J53" s="7"/>
      <c r="K53" s="13"/>
      <c r="L53" s="4"/>
      <c r="M53" s="1" t="s">
        <v>78</v>
      </c>
      <c r="N53" s="51">
        <v>15</v>
      </c>
      <c r="O53" s="6" t="s">
        <v>12</v>
      </c>
      <c r="P53" s="6">
        <f t="shared" ref="P53:P60" si="7">N53*Q53</f>
        <v>0</v>
      </c>
      <c r="Q53" s="37">
        <v>0</v>
      </c>
      <c r="R53" s="1" t="s">
        <v>60</v>
      </c>
      <c r="S53" s="4" t="s">
        <v>12</v>
      </c>
      <c r="T53" s="51">
        <v>45</v>
      </c>
      <c r="U53" s="4" t="s">
        <v>6</v>
      </c>
      <c r="V53" s="6">
        <f t="shared" ref="V53:V60" si="8">T53*Q53</f>
        <v>0</v>
      </c>
      <c r="W53" s="4"/>
    </row>
    <row r="54" spans="2:23" x14ac:dyDescent="0.3">
      <c r="B54" s="7"/>
      <c r="C54" s="1" t="s">
        <v>79</v>
      </c>
      <c r="D54" s="36">
        <v>0</v>
      </c>
      <c r="E54" s="1" t="s">
        <v>11</v>
      </c>
      <c r="F54" s="4" t="s">
        <v>12</v>
      </c>
      <c r="G54" s="7">
        <v>1.2</v>
      </c>
      <c r="H54" s="6" t="s">
        <v>6</v>
      </c>
      <c r="I54" s="6">
        <f t="shared" si="6"/>
        <v>0</v>
      </c>
      <c r="J54" s="7"/>
      <c r="K54" s="13"/>
      <c r="L54" s="4"/>
      <c r="M54" s="1" t="s">
        <v>80</v>
      </c>
      <c r="N54" s="51">
        <v>40</v>
      </c>
      <c r="O54" s="6" t="s">
        <v>12</v>
      </c>
      <c r="P54" s="6">
        <f t="shared" si="7"/>
        <v>0</v>
      </c>
      <c r="Q54" s="37">
        <v>0</v>
      </c>
      <c r="R54" s="1" t="s">
        <v>60</v>
      </c>
      <c r="S54" s="4" t="s">
        <v>12</v>
      </c>
      <c r="T54" s="51">
        <v>200</v>
      </c>
      <c r="U54" s="4" t="s">
        <v>6</v>
      </c>
      <c r="V54" s="6">
        <f t="shared" si="8"/>
        <v>0</v>
      </c>
      <c r="W54" s="4"/>
    </row>
    <row r="55" spans="2:23" x14ac:dyDescent="0.3">
      <c r="B55" s="7"/>
      <c r="C55" s="1" t="s">
        <v>81</v>
      </c>
      <c r="D55" s="36">
        <v>0</v>
      </c>
      <c r="E55" s="1" t="s">
        <v>11</v>
      </c>
      <c r="F55" s="4" t="s">
        <v>12</v>
      </c>
      <c r="G55" s="7">
        <v>3.1</v>
      </c>
      <c r="H55" s="6" t="s">
        <v>6</v>
      </c>
      <c r="I55" s="6">
        <f t="shared" si="6"/>
        <v>0</v>
      </c>
      <c r="J55" s="7"/>
      <c r="K55" s="13"/>
      <c r="L55" s="4"/>
      <c r="M55" s="1" t="s">
        <v>82</v>
      </c>
      <c r="N55" s="51">
        <v>45</v>
      </c>
      <c r="O55" s="6" t="s">
        <v>12</v>
      </c>
      <c r="P55" s="6">
        <f t="shared" si="7"/>
        <v>0</v>
      </c>
      <c r="Q55" s="37">
        <v>0</v>
      </c>
      <c r="R55" s="1" t="s">
        <v>60</v>
      </c>
      <c r="S55" s="4" t="s">
        <v>12</v>
      </c>
      <c r="T55" s="51">
        <v>125</v>
      </c>
      <c r="U55" s="4" t="s">
        <v>6</v>
      </c>
      <c r="V55" s="6">
        <f t="shared" si="8"/>
        <v>0</v>
      </c>
      <c r="W55" s="4"/>
    </row>
    <row r="56" spans="2:23" x14ac:dyDescent="0.3">
      <c r="B56" s="7"/>
      <c r="C56" s="1" t="s">
        <v>83</v>
      </c>
      <c r="D56" s="36">
        <v>0</v>
      </c>
      <c r="E56" s="1" t="s">
        <v>11</v>
      </c>
      <c r="F56" s="4" t="s">
        <v>12</v>
      </c>
      <c r="G56" s="7">
        <v>0.6</v>
      </c>
      <c r="H56" s="6" t="s">
        <v>6</v>
      </c>
      <c r="I56" s="6">
        <f t="shared" si="6"/>
        <v>0</v>
      </c>
      <c r="J56" s="7"/>
      <c r="K56" s="13"/>
      <c r="L56" s="4"/>
      <c r="M56" s="1" t="s">
        <v>84</v>
      </c>
      <c r="N56" s="51">
        <v>35</v>
      </c>
      <c r="O56" s="6" t="s">
        <v>12</v>
      </c>
      <c r="P56" s="6">
        <f t="shared" si="7"/>
        <v>0</v>
      </c>
      <c r="Q56" s="37">
        <v>0</v>
      </c>
      <c r="R56" s="1" t="s">
        <v>60</v>
      </c>
      <c r="S56" s="4" t="s">
        <v>12</v>
      </c>
      <c r="T56" s="51">
        <v>100</v>
      </c>
      <c r="U56" s="4" t="s">
        <v>6</v>
      </c>
      <c r="V56" s="6">
        <f t="shared" si="8"/>
        <v>0</v>
      </c>
      <c r="W56" s="4"/>
    </row>
    <row r="57" spans="2:23" x14ac:dyDescent="0.3">
      <c r="B57" s="7"/>
      <c r="C57" s="1"/>
      <c r="D57" s="39"/>
      <c r="E57" s="1"/>
      <c r="F57" s="4"/>
      <c r="G57" s="7"/>
      <c r="H57" s="6"/>
      <c r="I57" s="6"/>
      <c r="J57" s="7"/>
      <c r="K57" s="13"/>
      <c r="L57" s="4"/>
      <c r="M57" s="1" t="s">
        <v>85</v>
      </c>
      <c r="N57" s="51">
        <v>60</v>
      </c>
      <c r="O57" s="6" t="s">
        <v>12</v>
      </c>
      <c r="P57" s="6">
        <f t="shared" si="7"/>
        <v>0</v>
      </c>
      <c r="Q57" s="37">
        <v>0</v>
      </c>
      <c r="R57" s="1" t="s">
        <v>60</v>
      </c>
      <c r="S57" s="4" t="s">
        <v>12</v>
      </c>
      <c r="T57" s="51">
        <v>125</v>
      </c>
      <c r="U57" s="4" t="s">
        <v>6</v>
      </c>
      <c r="V57" s="6">
        <f t="shared" si="8"/>
        <v>0</v>
      </c>
      <c r="W57" s="4"/>
    </row>
    <row r="58" spans="2:23" x14ac:dyDescent="0.3">
      <c r="B58" s="7"/>
      <c r="C58" s="1" t="s">
        <v>86</v>
      </c>
      <c r="D58" s="36">
        <v>0</v>
      </c>
      <c r="E58" s="1" t="s">
        <v>11</v>
      </c>
      <c r="F58" s="4" t="s">
        <v>12</v>
      </c>
      <c r="G58" s="7">
        <v>1.4</v>
      </c>
      <c r="H58" s="6" t="s">
        <v>6</v>
      </c>
      <c r="I58" s="6">
        <f t="shared" ref="I58:I65" si="9">G58*D58</f>
        <v>0</v>
      </c>
      <c r="J58" s="7"/>
      <c r="K58" s="13"/>
      <c r="L58" s="4"/>
      <c r="M58" s="1" t="s">
        <v>87</v>
      </c>
      <c r="N58" s="51">
        <v>100</v>
      </c>
      <c r="O58" s="6" t="s">
        <v>12</v>
      </c>
      <c r="P58" s="6">
        <f t="shared" si="7"/>
        <v>0</v>
      </c>
      <c r="Q58" s="37">
        <v>0</v>
      </c>
      <c r="R58" s="1" t="s">
        <v>60</v>
      </c>
      <c r="S58" s="4" t="s">
        <v>12</v>
      </c>
      <c r="T58" s="51">
        <v>185</v>
      </c>
      <c r="U58" s="4" t="s">
        <v>6</v>
      </c>
      <c r="V58" s="6">
        <f t="shared" si="8"/>
        <v>0</v>
      </c>
      <c r="W58" s="4"/>
    </row>
    <row r="59" spans="2:23" x14ac:dyDescent="0.3">
      <c r="B59" s="7"/>
      <c r="C59" s="1" t="s">
        <v>88</v>
      </c>
      <c r="D59" s="36">
        <v>0</v>
      </c>
      <c r="E59" s="1" t="s">
        <v>11</v>
      </c>
      <c r="F59" s="4" t="s">
        <v>12</v>
      </c>
      <c r="G59" s="7">
        <v>1.1000000000000001</v>
      </c>
      <c r="H59" s="6" t="s">
        <v>6</v>
      </c>
      <c r="I59" s="6">
        <f t="shared" si="9"/>
        <v>0</v>
      </c>
      <c r="J59" s="7"/>
      <c r="K59" s="13"/>
      <c r="L59" s="4"/>
      <c r="M59" s="1" t="s">
        <v>89</v>
      </c>
      <c r="N59" s="51">
        <v>12</v>
      </c>
      <c r="O59" s="6" t="s">
        <v>12</v>
      </c>
      <c r="P59" s="6">
        <f t="shared" si="7"/>
        <v>0</v>
      </c>
      <c r="Q59" s="37">
        <v>0</v>
      </c>
      <c r="R59" s="1" t="s">
        <v>60</v>
      </c>
      <c r="S59" s="4" t="s">
        <v>12</v>
      </c>
      <c r="T59" s="51">
        <v>84</v>
      </c>
      <c r="U59" s="4" t="s">
        <v>6</v>
      </c>
      <c r="V59" s="6">
        <f t="shared" si="8"/>
        <v>0</v>
      </c>
      <c r="W59" s="4"/>
    </row>
    <row r="60" spans="2:23" x14ac:dyDescent="0.3">
      <c r="B60" s="7"/>
      <c r="C60" s="1" t="s">
        <v>90</v>
      </c>
      <c r="D60" s="36">
        <v>0</v>
      </c>
      <c r="E60" s="1" t="s">
        <v>11</v>
      </c>
      <c r="F60" s="4" t="s">
        <v>12</v>
      </c>
      <c r="G60" s="7">
        <v>1.2</v>
      </c>
      <c r="H60" s="6" t="s">
        <v>6</v>
      </c>
      <c r="I60" s="6">
        <f>G60*D60</f>
        <v>0</v>
      </c>
      <c r="J60" s="7"/>
      <c r="K60" s="13"/>
      <c r="L60" s="4"/>
      <c r="M60" s="1" t="s">
        <v>91</v>
      </c>
      <c r="N60" s="51">
        <v>10</v>
      </c>
      <c r="O60" s="6" t="s">
        <v>12</v>
      </c>
      <c r="P60" s="6">
        <f t="shared" si="7"/>
        <v>0</v>
      </c>
      <c r="Q60" s="37">
        <v>0</v>
      </c>
      <c r="R60" s="1" t="s">
        <v>60</v>
      </c>
      <c r="S60" s="4" t="s">
        <v>12</v>
      </c>
      <c r="T60" s="51">
        <v>15</v>
      </c>
      <c r="U60" s="4" t="s">
        <v>6</v>
      </c>
      <c r="V60" s="6">
        <f t="shared" si="8"/>
        <v>0</v>
      </c>
      <c r="W60" s="4"/>
    </row>
    <row r="61" spans="2:23" x14ac:dyDescent="0.3">
      <c r="B61" s="7"/>
      <c r="C61" s="1"/>
      <c r="D61" s="39"/>
      <c r="E61" s="1"/>
      <c r="F61" s="4"/>
      <c r="G61" s="7"/>
      <c r="H61" s="4"/>
      <c r="I61" s="4"/>
      <c r="J61" s="7"/>
      <c r="K61" s="13"/>
      <c r="L61" s="42"/>
      <c r="M61" s="43" t="s">
        <v>48</v>
      </c>
      <c r="N61" s="47"/>
      <c r="O61" s="47"/>
      <c r="P61" s="47">
        <f>SUM(P42:P60)</f>
        <v>0</v>
      </c>
      <c r="Q61" s="45">
        <f>SUM(Q42:Q60)</f>
        <v>0</v>
      </c>
      <c r="R61" s="43" t="s">
        <v>60</v>
      </c>
      <c r="S61" s="44"/>
      <c r="T61" s="52"/>
      <c r="U61" s="44"/>
      <c r="V61" s="47">
        <f>SUM(V42:V60)</f>
        <v>0</v>
      </c>
      <c r="W61" s="42" t="s">
        <v>7</v>
      </c>
    </row>
    <row r="62" spans="2:23" x14ac:dyDescent="0.3">
      <c r="B62" s="7"/>
      <c r="C62" s="1" t="s">
        <v>92</v>
      </c>
      <c r="D62" s="36">
        <v>0</v>
      </c>
      <c r="E62" s="1" t="s">
        <v>11</v>
      </c>
      <c r="F62" s="4" t="s">
        <v>12</v>
      </c>
      <c r="G62" s="7">
        <v>0.5</v>
      </c>
      <c r="H62" s="6" t="s">
        <v>6</v>
      </c>
      <c r="I62" s="6">
        <f t="shared" ref="I62" si="10">G62*D62</f>
        <v>0</v>
      </c>
      <c r="J62" s="7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5"/>
      <c r="W62" s="13"/>
    </row>
    <row r="63" spans="2:23" x14ac:dyDescent="0.3">
      <c r="B63" s="7"/>
      <c r="C63" s="1" t="s">
        <v>93</v>
      </c>
      <c r="D63" s="36">
        <v>0</v>
      </c>
      <c r="E63" s="1" t="s">
        <v>11</v>
      </c>
      <c r="F63" s="4" t="s">
        <v>12</v>
      </c>
      <c r="G63" s="7">
        <v>1.9</v>
      </c>
      <c r="H63" s="6" t="s">
        <v>6</v>
      </c>
      <c r="I63" s="6">
        <f t="shared" si="9"/>
        <v>0</v>
      </c>
      <c r="J63" s="7"/>
      <c r="K63" s="13"/>
      <c r="L63" s="13"/>
      <c r="M63" s="13"/>
      <c r="N63" s="13"/>
      <c r="O63" s="13"/>
      <c r="P63" s="13"/>
      <c r="Q63" s="17"/>
      <c r="R63" s="13"/>
      <c r="S63" s="13"/>
      <c r="T63" s="18"/>
      <c r="U63" s="13"/>
      <c r="V63" s="15"/>
      <c r="W63" s="13"/>
    </row>
    <row r="64" spans="2:23" x14ac:dyDescent="0.3">
      <c r="B64" s="7"/>
      <c r="C64" s="1" t="s">
        <v>94</v>
      </c>
      <c r="D64" s="36">
        <v>0</v>
      </c>
      <c r="E64" s="1" t="s">
        <v>11</v>
      </c>
      <c r="F64" s="4" t="s">
        <v>12</v>
      </c>
      <c r="G64" s="7">
        <v>2.2999999999999998</v>
      </c>
      <c r="H64" s="6" t="s">
        <v>6</v>
      </c>
      <c r="I64" s="6">
        <f t="shared" si="9"/>
        <v>0</v>
      </c>
      <c r="J64" s="7"/>
      <c r="K64" s="13"/>
      <c r="L64" s="23"/>
      <c r="M64" s="20" t="s">
        <v>95</v>
      </c>
      <c r="N64" s="21"/>
      <c r="O64" s="22"/>
      <c r="P64" s="23"/>
      <c r="Q64" s="53"/>
      <c r="R64" s="23"/>
      <c r="S64" s="23"/>
      <c r="T64" s="54"/>
      <c r="U64" s="23"/>
      <c r="V64" s="25"/>
      <c r="W64" s="23"/>
    </row>
    <row r="65" spans="2:23" x14ac:dyDescent="0.3">
      <c r="B65" s="7"/>
      <c r="C65" s="1" t="s">
        <v>96</v>
      </c>
      <c r="D65" s="36">
        <v>0</v>
      </c>
      <c r="E65" s="1" t="s">
        <v>11</v>
      </c>
      <c r="F65" s="4" t="s">
        <v>12</v>
      </c>
      <c r="G65" s="7">
        <v>4.2</v>
      </c>
      <c r="H65" s="6" t="s">
        <v>6</v>
      </c>
      <c r="I65" s="6">
        <f t="shared" si="9"/>
        <v>0</v>
      </c>
      <c r="J65" s="7"/>
      <c r="K65" s="13"/>
      <c r="L65" s="31"/>
      <c r="M65" s="29" t="s">
        <v>97</v>
      </c>
      <c r="N65" s="55" t="s">
        <v>98</v>
      </c>
      <c r="O65" s="29"/>
      <c r="P65" s="31" t="s">
        <v>12</v>
      </c>
      <c r="Q65" s="34" t="s">
        <v>4</v>
      </c>
      <c r="R65" s="31"/>
      <c r="S65" s="31" t="s">
        <v>99</v>
      </c>
      <c r="T65" s="35" t="s">
        <v>5</v>
      </c>
      <c r="U65" s="31" t="s">
        <v>6</v>
      </c>
      <c r="V65" s="33" t="s">
        <v>7</v>
      </c>
      <c r="W65" s="31"/>
    </row>
    <row r="66" spans="2:23" x14ac:dyDescent="0.3">
      <c r="B66" s="7"/>
      <c r="C66" s="1"/>
      <c r="D66" s="41"/>
      <c r="E66" s="1"/>
      <c r="F66" s="4"/>
      <c r="G66" s="7"/>
      <c r="H66" s="6"/>
      <c r="I66" s="6"/>
      <c r="J66" s="7"/>
      <c r="K66" s="13"/>
      <c r="L66" s="56"/>
      <c r="M66" s="1" t="s">
        <v>100</v>
      </c>
      <c r="N66" s="36">
        <v>0</v>
      </c>
      <c r="O66" s="1" t="s">
        <v>101</v>
      </c>
      <c r="P66" s="4" t="s">
        <v>12</v>
      </c>
      <c r="Q66" s="57">
        <f>$P$61+$D$80</f>
        <v>0</v>
      </c>
      <c r="R66" s="58" t="s">
        <v>11</v>
      </c>
      <c r="S66" s="4" t="s">
        <v>99</v>
      </c>
      <c r="T66" s="59">
        <v>5.0000000000000004E-6</v>
      </c>
      <c r="U66" s="56" t="s">
        <v>6</v>
      </c>
      <c r="V66" s="6">
        <f>T66*Q66*N66</f>
        <v>0</v>
      </c>
      <c r="W66" s="56"/>
    </row>
    <row r="67" spans="2:23" x14ac:dyDescent="0.3">
      <c r="B67" s="4"/>
      <c r="C67" s="1" t="s">
        <v>102</v>
      </c>
      <c r="D67" s="36">
        <v>0</v>
      </c>
      <c r="E67" s="1" t="s">
        <v>11</v>
      </c>
      <c r="F67" s="4" t="s">
        <v>12</v>
      </c>
      <c r="G67" s="7">
        <v>2.2999999999999998</v>
      </c>
      <c r="H67" s="6" t="s">
        <v>6</v>
      </c>
      <c r="I67" s="6">
        <f>G67*D67</f>
        <v>0</v>
      </c>
      <c r="J67" s="7"/>
      <c r="K67" s="13"/>
      <c r="L67" s="56"/>
      <c r="M67" s="1" t="s">
        <v>103</v>
      </c>
      <c r="N67" s="36">
        <v>0</v>
      </c>
      <c r="O67" s="1" t="s">
        <v>101</v>
      </c>
      <c r="P67" s="4" t="s">
        <v>12</v>
      </c>
      <c r="Q67" s="57">
        <f t="shared" ref="Q67:Q69" si="11">$P$61+$D$80</f>
        <v>0</v>
      </c>
      <c r="R67" s="58" t="s">
        <v>11</v>
      </c>
      <c r="S67" s="4" t="s">
        <v>99</v>
      </c>
      <c r="T67" s="59">
        <v>8.7000000000000001E-5</v>
      </c>
      <c r="U67" s="56" t="s">
        <v>6</v>
      </c>
      <c r="V67" s="6">
        <f t="shared" ref="V67:V69" si="12">T67*Q67*N67</f>
        <v>0</v>
      </c>
      <c r="W67" s="56"/>
    </row>
    <row r="68" spans="2:23" x14ac:dyDescent="0.3">
      <c r="B68" s="7"/>
      <c r="C68" s="1" t="s">
        <v>104</v>
      </c>
      <c r="D68" s="36">
        <v>0</v>
      </c>
      <c r="E68" s="1" t="s">
        <v>11</v>
      </c>
      <c r="F68" s="4" t="s">
        <v>12</v>
      </c>
      <c r="G68" s="7">
        <v>3.9</v>
      </c>
      <c r="H68" s="6" t="s">
        <v>6</v>
      </c>
      <c r="I68" s="6">
        <f>G68*D68</f>
        <v>0</v>
      </c>
      <c r="J68" s="7"/>
      <c r="K68" s="13"/>
      <c r="L68" s="56"/>
      <c r="M68" s="1" t="s">
        <v>105</v>
      </c>
      <c r="N68" s="36">
        <v>0</v>
      </c>
      <c r="O68" s="1" t="s">
        <v>101</v>
      </c>
      <c r="P68" s="4" t="s">
        <v>12</v>
      </c>
      <c r="Q68" s="57">
        <f t="shared" si="11"/>
        <v>0</v>
      </c>
      <c r="R68" s="58" t="s">
        <v>11</v>
      </c>
      <c r="S68" s="4" t="s">
        <v>99</v>
      </c>
      <c r="T68" s="59">
        <v>2.6400000000000002E-4</v>
      </c>
      <c r="U68" s="56" t="s">
        <v>6</v>
      </c>
      <c r="V68" s="6">
        <f t="shared" si="12"/>
        <v>0</v>
      </c>
      <c r="W68" s="56"/>
    </row>
    <row r="69" spans="2:23" x14ac:dyDescent="0.3">
      <c r="B69" s="7"/>
      <c r="C69" s="1" t="s">
        <v>106</v>
      </c>
      <c r="D69" s="36">
        <v>0</v>
      </c>
      <c r="E69" s="1" t="s">
        <v>11</v>
      </c>
      <c r="F69" s="4" t="s">
        <v>12</v>
      </c>
      <c r="G69" s="7">
        <v>3.1</v>
      </c>
      <c r="H69" s="6" t="s">
        <v>6</v>
      </c>
      <c r="I69" s="6">
        <f>G69*D69</f>
        <v>0</v>
      </c>
      <c r="J69" s="7"/>
      <c r="K69" s="13"/>
      <c r="L69" s="56"/>
      <c r="M69" s="1" t="s">
        <v>107</v>
      </c>
      <c r="N69" s="36">
        <v>0</v>
      </c>
      <c r="O69" s="1" t="s">
        <v>101</v>
      </c>
      <c r="P69" s="4" t="s">
        <v>12</v>
      </c>
      <c r="Q69" s="57">
        <f t="shared" si="11"/>
        <v>0</v>
      </c>
      <c r="R69" s="58" t="s">
        <v>11</v>
      </c>
      <c r="S69" s="4" t="s">
        <v>99</v>
      </c>
      <c r="T69" s="59">
        <v>1.415E-3</v>
      </c>
      <c r="U69" s="56" t="s">
        <v>6</v>
      </c>
      <c r="V69" s="6">
        <f t="shared" si="12"/>
        <v>0</v>
      </c>
      <c r="W69" s="56"/>
    </row>
    <row r="70" spans="2:23" x14ac:dyDescent="0.3">
      <c r="B70" s="7"/>
      <c r="C70" s="1" t="s">
        <v>108</v>
      </c>
      <c r="D70" s="36">
        <v>0</v>
      </c>
      <c r="E70" s="1" t="s">
        <v>11</v>
      </c>
      <c r="F70" s="4" t="s">
        <v>12</v>
      </c>
      <c r="G70" s="7">
        <v>3.3</v>
      </c>
      <c r="H70" s="6" t="s">
        <v>6</v>
      </c>
      <c r="I70" s="6">
        <f>G70*D70</f>
        <v>0</v>
      </c>
      <c r="J70" s="7"/>
      <c r="K70" s="13"/>
      <c r="L70" s="42"/>
      <c r="M70" s="43" t="s">
        <v>48</v>
      </c>
      <c r="N70" s="60">
        <f>SUM(N66:N69)</f>
        <v>0</v>
      </c>
      <c r="O70" s="43" t="s">
        <v>101</v>
      </c>
      <c r="P70" s="44"/>
      <c r="Q70" s="45"/>
      <c r="R70" s="44"/>
      <c r="S70" s="44"/>
      <c r="T70" s="61"/>
      <c r="U70" s="42"/>
      <c r="V70" s="47">
        <f>SUM(V66:V69)</f>
        <v>0</v>
      </c>
      <c r="W70" s="42" t="s">
        <v>7</v>
      </c>
    </row>
    <row r="71" spans="2:23" x14ac:dyDescent="0.3">
      <c r="B71" s="7"/>
      <c r="C71" s="1" t="s">
        <v>109</v>
      </c>
      <c r="D71" s="36">
        <v>0</v>
      </c>
      <c r="E71" s="1" t="s">
        <v>11</v>
      </c>
      <c r="F71" s="4" t="s">
        <v>12</v>
      </c>
      <c r="G71" s="7">
        <v>2.8</v>
      </c>
      <c r="H71" s="6" t="s">
        <v>6</v>
      </c>
      <c r="I71" s="6">
        <f>G71*D71</f>
        <v>0</v>
      </c>
      <c r="J71" s="7"/>
      <c r="K71" s="13"/>
      <c r="V71" s="62"/>
    </row>
    <row r="72" spans="2:23" x14ac:dyDescent="0.3">
      <c r="B72" s="7"/>
      <c r="C72" s="1"/>
      <c r="D72" s="39"/>
      <c r="E72" s="1"/>
      <c r="F72" s="4"/>
      <c r="G72" s="7"/>
      <c r="H72" s="6"/>
      <c r="I72" s="6"/>
      <c r="J72" s="7"/>
      <c r="K72" s="13"/>
      <c r="V72" s="62"/>
    </row>
    <row r="73" spans="2:23" ht="14.4" customHeight="1" x14ac:dyDescent="0.3">
      <c r="B73" s="7"/>
      <c r="C73" s="1" t="s">
        <v>110</v>
      </c>
      <c r="D73" s="36">
        <v>0</v>
      </c>
      <c r="E73" s="1" t="s">
        <v>11</v>
      </c>
      <c r="F73" s="4" t="s">
        <v>12</v>
      </c>
      <c r="G73" s="7">
        <v>3.6</v>
      </c>
      <c r="H73" s="6" t="s">
        <v>6</v>
      </c>
      <c r="I73" s="6">
        <f t="shared" ref="I73:I74" si="13">G73*D73</f>
        <v>0</v>
      </c>
      <c r="J73" s="7"/>
      <c r="K73" s="13"/>
      <c r="L73" s="63"/>
      <c r="M73" s="64" t="s">
        <v>111</v>
      </c>
      <c r="N73" s="63"/>
      <c r="O73" s="63"/>
      <c r="P73" s="63"/>
      <c r="Q73" s="65"/>
      <c r="R73" s="63"/>
      <c r="S73" s="63"/>
      <c r="T73" s="66"/>
      <c r="U73" s="63"/>
      <c r="V73" s="67"/>
      <c r="W73" s="63"/>
    </row>
    <row r="74" spans="2:23" x14ac:dyDescent="0.3">
      <c r="B74" s="7"/>
      <c r="C74" s="1" t="s">
        <v>112</v>
      </c>
      <c r="D74" s="36">
        <v>0</v>
      </c>
      <c r="E74" s="1" t="s">
        <v>11</v>
      </c>
      <c r="F74" s="4" t="s">
        <v>12</v>
      </c>
      <c r="G74" s="7">
        <v>10.6</v>
      </c>
      <c r="H74" s="6" t="s">
        <v>6</v>
      </c>
      <c r="I74" s="6">
        <f t="shared" si="13"/>
        <v>0</v>
      </c>
      <c r="J74" s="7"/>
      <c r="K74" s="13"/>
      <c r="L74" s="63"/>
      <c r="M74" s="68"/>
      <c r="N74" s="69"/>
      <c r="O74" s="70"/>
      <c r="P74" s="63"/>
      <c r="Q74" s="65"/>
      <c r="R74" s="63"/>
      <c r="S74" s="63"/>
      <c r="T74" s="66"/>
      <c r="U74" s="63"/>
      <c r="V74" s="67"/>
      <c r="W74" s="63"/>
    </row>
    <row r="75" spans="2:23" x14ac:dyDescent="0.3">
      <c r="B75" s="7"/>
      <c r="C75" s="1" t="s">
        <v>113</v>
      </c>
      <c r="D75" s="36">
        <v>0</v>
      </c>
      <c r="E75" s="1" t="s">
        <v>11</v>
      </c>
      <c r="F75" s="4" t="s">
        <v>12</v>
      </c>
      <c r="G75" s="7">
        <v>12.4</v>
      </c>
      <c r="H75" s="6" t="s">
        <v>6</v>
      </c>
      <c r="I75" s="6">
        <f>G75*D75</f>
        <v>0</v>
      </c>
      <c r="J75" s="7"/>
      <c r="K75" s="13"/>
      <c r="L75" s="71"/>
      <c r="M75" s="71" t="s">
        <v>114</v>
      </c>
      <c r="N75" s="72"/>
      <c r="O75" s="72"/>
      <c r="P75" s="72"/>
      <c r="Q75" s="73"/>
      <c r="R75" s="72"/>
      <c r="S75" s="72"/>
      <c r="T75" s="74" t="s">
        <v>115</v>
      </c>
      <c r="U75" s="71"/>
      <c r="V75" s="75" t="s">
        <v>7</v>
      </c>
      <c r="W75" s="71"/>
    </row>
    <row r="76" spans="2:23" x14ac:dyDescent="0.3">
      <c r="B76" s="7"/>
      <c r="C76" s="1" t="s">
        <v>116</v>
      </c>
      <c r="D76" s="36">
        <v>0</v>
      </c>
      <c r="E76" s="1" t="s">
        <v>11</v>
      </c>
      <c r="F76" s="4" t="s">
        <v>12</v>
      </c>
      <c r="G76" s="7">
        <v>14</v>
      </c>
      <c r="H76" s="6" t="s">
        <v>6</v>
      </c>
      <c r="I76" s="6">
        <f>G76*D76</f>
        <v>0</v>
      </c>
      <c r="J76" s="7"/>
      <c r="K76" s="13"/>
      <c r="L76" s="1"/>
      <c r="M76" s="1" t="s">
        <v>1</v>
      </c>
      <c r="N76" s="4"/>
      <c r="O76" s="4"/>
      <c r="P76" s="4"/>
      <c r="Q76" s="8"/>
      <c r="R76" s="4"/>
      <c r="S76" s="4"/>
      <c r="T76" s="51">
        <f>D80</f>
        <v>0</v>
      </c>
      <c r="U76" s="1" t="s">
        <v>117</v>
      </c>
      <c r="V76" s="6">
        <f>I80</f>
        <v>0</v>
      </c>
      <c r="W76" s="1"/>
    </row>
    <row r="77" spans="2:23" x14ac:dyDescent="0.3">
      <c r="B77" s="7"/>
      <c r="C77" s="1" t="s">
        <v>118</v>
      </c>
      <c r="D77" s="36">
        <v>0</v>
      </c>
      <c r="E77" s="1" t="s">
        <v>11</v>
      </c>
      <c r="F77" s="4" t="s">
        <v>12</v>
      </c>
      <c r="G77" s="7">
        <v>15.5</v>
      </c>
      <c r="H77" s="6" t="s">
        <v>6</v>
      </c>
      <c r="I77" s="6">
        <f>G78*D78</f>
        <v>0</v>
      </c>
      <c r="J77" s="7"/>
      <c r="K77" s="13"/>
      <c r="L77" s="1"/>
      <c r="M77" s="1" t="s">
        <v>2</v>
      </c>
      <c r="N77" s="4"/>
      <c r="O77" s="4"/>
      <c r="P77" s="4"/>
      <c r="Q77" s="8"/>
      <c r="R77" s="4"/>
      <c r="S77" s="4"/>
      <c r="T77" s="51">
        <f>Q37</f>
        <v>0</v>
      </c>
      <c r="U77" s="1" t="s">
        <v>119</v>
      </c>
      <c r="V77" s="6">
        <f>V37</f>
        <v>0</v>
      </c>
      <c r="W77" s="1"/>
    </row>
    <row r="78" spans="2:23" x14ac:dyDescent="0.3">
      <c r="B78" s="7"/>
      <c r="C78" s="1" t="s">
        <v>120</v>
      </c>
      <c r="D78" s="36">
        <v>0</v>
      </c>
      <c r="E78" s="1" t="s">
        <v>11</v>
      </c>
      <c r="F78" s="4" t="s">
        <v>12</v>
      </c>
      <c r="G78" s="7">
        <v>18</v>
      </c>
      <c r="H78" s="6" t="s">
        <v>6</v>
      </c>
      <c r="I78" s="6">
        <f>G79*D79</f>
        <v>0</v>
      </c>
      <c r="J78" s="7"/>
      <c r="K78" s="13"/>
      <c r="L78" s="1"/>
      <c r="M78" s="1" t="s">
        <v>52</v>
      </c>
      <c r="N78" s="4"/>
      <c r="O78" s="4"/>
      <c r="P78" s="4"/>
      <c r="Q78" s="8"/>
      <c r="R78" s="4"/>
      <c r="S78" s="4"/>
      <c r="T78" s="51">
        <f>Q61</f>
        <v>0</v>
      </c>
      <c r="U78" s="1" t="s">
        <v>60</v>
      </c>
      <c r="V78" s="6">
        <f>V61</f>
        <v>0</v>
      </c>
      <c r="W78" s="1"/>
    </row>
    <row r="79" spans="2:23" x14ac:dyDescent="0.3">
      <c r="B79" s="7"/>
      <c r="C79" s="1" t="s">
        <v>121</v>
      </c>
      <c r="D79" s="36">
        <v>0</v>
      </c>
      <c r="E79" s="1" t="s">
        <v>11</v>
      </c>
      <c r="F79" s="4" t="s">
        <v>12</v>
      </c>
      <c r="G79" s="7">
        <v>28</v>
      </c>
      <c r="H79" s="6" t="s">
        <v>6</v>
      </c>
      <c r="I79" s="6">
        <f>G80*D80</f>
        <v>0</v>
      </c>
      <c r="J79" s="7"/>
      <c r="K79" s="13"/>
      <c r="L79" s="1"/>
      <c r="M79" s="1" t="s">
        <v>95</v>
      </c>
      <c r="N79" s="4"/>
      <c r="O79" s="4"/>
      <c r="P79" s="4"/>
      <c r="Q79" s="8"/>
      <c r="R79" s="4"/>
      <c r="S79" s="4"/>
      <c r="T79" s="51">
        <f>N70</f>
        <v>0</v>
      </c>
      <c r="U79" s="1" t="s">
        <v>122</v>
      </c>
      <c r="V79" s="6">
        <f>V70</f>
        <v>0</v>
      </c>
      <c r="W79" s="1"/>
    </row>
    <row r="80" spans="2:23" x14ac:dyDescent="0.3">
      <c r="B80" s="42"/>
      <c r="C80" s="43" t="s">
        <v>48</v>
      </c>
      <c r="D80" s="60">
        <f>SUM(D17:D79)</f>
        <v>0</v>
      </c>
      <c r="E80" s="43" t="s">
        <v>11</v>
      </c>
      <c r="F80" s="44"/>
      <c r="G80" s="76"/>
      <c r="H80" s="47"/>
      <c r="I80" s="47">
        <f>SUM(I17:I79)</f>
        <v>0</v>
      </c>
      <c r="J80" s="42" t="s">
        <v>7</v>
      </c>
      <c r="K80" s="13"/>
      <c r="L80" s="77"/>
      <c r="M80" s="78" t="s">
        <v>123</v>
      </c>
      <c r="N80" s="79"/>
      <c r="O80" s="79"/>
      <c r="P80" s="79"/>
      <c r="Q80" s="80"/>
      <c r="R80" s="79"/>
      <c r="S80" s="79"/>
      <c r="T80" s="81"/>
      <c r="U80" s="78"/>
      <c r="V80" s="82">
        <f>SUM(V76:V79)</f>
        <v>0</v>
      </c>
      <c r="W80" s="77" t="s">
        <v>7</v>
      </c>
    </row>
    <row r="81" spans="2:23" x14ac:dyDescent="0.3">
      <c r="B81" s="13"/>
      <c r="C81" s="11"/>
      <c r="D81" s="12"/>
      <c r="E81" s="11"/>
      <c r="F81" s="13"/>
      <c r="G81" s="83"/>
      <c r="H81" s="13"/>
      <c r="I81" s="13"/>
      <c r="J81" s="11"/>
      <c r="K81" s="13"/>
      <c r="L81" s="13"/>
      <c r="M81" s="13"/>
      <c r="N81" s="13"/>
      <c r="O81" s="13"/>
      <c r="P81" s="13"/>
      <c r="Q81" s="17"/>
      <c r="R81" s="13"/>
      <c r="S81" s="13"/>
      <c r="T81" s="18"/>
      <c r="U81" s="13"/>
      <c r="V81" s="15"/>
      <c r="W81" s="13"/>
    </row>
    <row r="82" spans="2:23" x14ac:dyDescent="0.3">
      <c r="B82" s="13"/>
      <c r="C82" s="1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96"/>
      <c r="W82" s="13"/>
    </row>
    <row r="83" spans="2:23" x14ac:dyDescent="0.3">
      <c r="B83" s="13"/>
      <c r="C83" s="10" t="s">
        <v>232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96"/>
      <c r="W83" s="13"/>
    </row>
    <row r="84" spans="2:23" x14ac:dyDescent="0.3">
      <c r="B84" s="13"/>
      <c r="C84" s="11" t="s">
        <v>233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96"/>
      <c r="W84" s="13"/>
    </row>
    <row r="85" spans="2:23" x14ac:dyDescent="0.3">
      <c r="B85" s="13"/>
      <c r="C85" s="11" t="s">
        <v>234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96"/>
      <c r="W85" s="13"/>
    </row>
    <row r="86" spans="2:23" x14ac:dyDescent="0.3">
      <c r="B86" s="13"/>
      <c r="C86" s="11" t="s">
        <v>235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96"/>
      <c r="W86" s="13"/>
    </row>
    <row r="87" spans="2:23" x14ac:dyDescent="0.3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</row>
    <row r="88" spans="2:23" x14ac:dyDescent="0.3">
      <c r="G88" s="84"/>
      <c r="V88" s="85"/>
    </row>
    <row r="89" spans="2:23" x14ac:dyDescent="0.3">
      <c r="C89" s="86"/>
      <c r="G89" s="84"/>
      <c r="V89" s="85"/>
    </row>
    <row r="90" spans="2:23" x14ac:dyDescent="0.3">
      <c r="G90" s="84"/>
      <c r="V90" s="85"/>
    </row>
    <row r="91" spans="2:23" x14ac:dyDescent="0.3">
      <c r="G91" s="84"/>
      <c r="V91" s="85"/>
    </row>
    <row r="92" spans="2:23" x14ac:dyDescent="0.3">
      <c r="G92" s="84"/>
      <c r="V92" s="85"/>
    </row>
    <row r="93" spans="2:23" x14ac:dyDescent="0.3">
      <c r="G93" s="84"/>
      <c r="V93" s="85"/>
    </row>
    <row r="94" spans="2:23" x14ac:dyDescent="0.3">
      <c r="G94" s="84"/>
      <c r="V94" s="85"/>
    </row>
    <row r="95" spans="2:23" x14ac:dyDescent="0.3">
      <c r="G95" s="84"/>
      <c r="V95" s="85"/>
    </row>
    <row r="96" spans="2:23" x14ac:dyDescent="0.3">
      <c r="G96" s="84"/>
      <c r="V96" s="85"/>
    </row>
    <row r="97" spans="3:22" x14ac:dyDescent="0.3">
      <c r="G97" s="84"/>
      <c r="V97" s="85"/>
    </row>
    <row r="98" spans="3:22" x14ac:dyDescent="0.3">
      <c r="G98" s="84"/>
      <c r="V98" s="85"/>
    </row>
    <row r="99" spans="3:22" x14ac:dyDescent="0.3">
      <c r="C99" s="87"/>
      <c r="G99" s="84"/>
      <c r="V99" s="85"/>
    </row>
    <row r="100" spans="3:22" x14ac:dyDescent="0.3">
      <c r="G100" s="84"/>
      <c r="V100" s="85"/>
    </row>
    <row r="101" spans="3:22" x14ac:dyDescent="0.3">
      <c r="G101" s="84"/>
      <c r="V101" s="85"/>
    </row>
    <row r="102" spans="3:22" x14ac:dyDescent="0.3">
      <c r="C102" s="87"/>
      <c r="G102" s="84"/>
      <c r="V102" s="85"/>
    </row>
    <row r="103" spans="3:22" x14ac:dyDescent="0.3">
      <c r="G103" s="84"/>
      <c r="V103" s="85"/>
    </row>
    <row r="104" spans="3:22" x14ac:dyDescent="0.3">
      <c r="G104" s="84"/>
      <c r="V104" s="85"/>
    </row>
    <row r="105" spans="3:22" x14ac:dyDescent="0.3">
      <c r="C105" s="88"/>
      <c r="G105" s="84"/>
      <c r="V105" s="85"/>
    </row>
    <row r="117" spans="3:3" ht="16.2" x14ac:dyDescent="0.3">
      <c r="C117" s="93"/>
    </row>
    <row r="118" spans="3:3" ht="16.2" x14ac:dyDescent="0.3">
      <c r="C118" s="94"/>
    </row>
    <row r="120" spans="3:3" x14ac:dyDescent="0.3">
      <c r="C120" s="95"/>
    </row>
  </sheetData>
  <sheetProtection algorithmName="SHA-512" hashValue="eQSOwnhxYNWmcy9GlCx4ld/DuYFqP/tRXylONBSLL5J3O8Fs7v4DzP3qyouC0om19JWr2Qs2c2aHWYOap3gnAA==" saltValue="7fam5QZDmkDSZNTwt2Tfeg==" spinCount="100000" sheet="1" objects="1" scenarios="1" selectLockedCells="1"/>
  <hyperlinks>
    <hyperlink ref="C9" r:id="rId1" xr:uid="{C6850135-BC56-4B4A-9368-F3C054FC939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F1E6-CB85-41CD-9A1A-1704C55335F5}">
  <sheetPr>
    <tabColor rgb="FF66CCFF"/>
  </sheetPr>
  <dimension ref="B3:W108"/>
  <sheetViews>
    <sheetView showGridLines="0" showRowColHeaders="0" topLeftCell="A8" zoomScale="85" zoomScaleNormal="85" workbookViewId="0">
      <selection activeCell="D32" sqref="D32"/>
    </sheetView>
  </sheetViews>
  <sheetFormatPr defaultRowHeight="14.4" x14ac:dyDescent="0.3"/>
  <cols>
    <col min="2" max="2" width="14.77734375" customWidth="1"/>
    <col min="3" max="3" width="45.77734375" customWidth="1"/>
    <col min="4" max="4" width="9.109375" bestFit="1" customWidth="1"/>
    <col min="5" max="5" width="3" bestFit="1" customWidth="1"/>
    <col min="6" max="6" width="1.88671875" bestFit="1" customWidth="1"/>
    <col min="7" max="7" width="11.109375" bestFit="1" customWidth="1"/>
    <col min="8" max="8" width="2.88671875" bestFit="1" customWidth="1"/>
    <col min="9" max="9" width="6.88671875" bestFit="1" customWidth="1"/>
    <col min="10" max="10" width="7.33203125" bestFit="1" customWidth="1"/>
    <col min="12" max="12" width="14.77734375" customWidth="1"/>
    <col min="13" max="13" width="45.77734375" customWidth="1"/>
    <col min="14" max="14" width="8.77734375" bestFit="1" customWidth="1"/>
    <col min="15" max="15" width="3.6640625" bestFit="1" customWidth="1"/>
    <col min="16" max="16" width="9" bestFit="1" customWidth="1"/>
    <col min="17" max="17" width="10.77734375" bestFit="1" customWidth="1"/>
    <col min="18" max="18" width="3.6640625" bestFit="1" customWidth="1"/>
    <col min="19" max="19" width="3.44140625" bestFit="1" customWidth="1"/>
    <col min="20" max="20" width="10.21875" bestFit="1" customWidth="1"/>
    <col min="21" max="21" width="4" bestFit="1" customWidth="1"/>
    <col min="22" max="22" width="9" bestFit="1" customWidth="1"/>
    <col min="23" max="23" width="7.33203125" bestFit="1" customWidth="1"/>
  </cols>
  <sheetData>
    <row r="3" spans="2:23" x14ac:dyDescent="0.3">
      <c r="C3" s="86" t="s">
        <v>239</v>
      </c>
    </row>
    <row r="4" spans="2:23" x14ac:dyDescent="0.3">
      <c r="C4" t="s">
        <v>246</v>
      </c>
    </row>
    <row r="5" spans="2:23" x14ac:dyDescent="0.3">
      <c r="C5" t="s">
        <v>247</v>
      </c>
    </row>
    <row r="6" spans="2:23" x14ac:dyDescent="0.3">
      <c r="C6" t="s">
        <v>248</v>
      </c>
    </row>
    <row r="7" spans="2:23" x14ac:dyDescent="0.3">
      <c r="C7" t="s">
        <v>240</v>
      </c>
    </row>
    <row r="8" spans="2:23" x14ac:dyDescent="0.3">
      <c r="C8" t="s">
        <v>241</v>
      </c>
    </row>
    <row r="9" spans="2:23" x14ac:dyDescent="0.3">
      <c r="C9" s="99" t="s">
        <v>249</v>
      </c>
    </row>
    <row r="10" spans="2:23" x14ac:dyDescent="0.3">
      <c r="C10" s="98"/>
    </row>
    <row r="12" spans="2:23" ht="120" customHeight="1" x14ac:dyDescent="1.1000000000000001">
      <c r="B12" s="1" t="s">
        <v>230</v>
      </c>
      <c r="C12" s="2"/>
      <c r="D12" s="3"/>
      <c r="E12" s="1"/>
      <c r="F12" s="4"/>
      <c r="G12" s="5"/>
      <c r="H12" s="6"/>
      <c r="I12" s="6"/>
      <c r="J12" s="7"/>
      <c r="K12" s="4"/>
      <c r="L12" s="4"/>
      <c r="M12" s="4"/>
      <c r="N12" s="4"/>
      <c r="O12" s="4"/>
      <c r="P12" s="4"/>
      <c r="Q12" s="8"/>
      <c r="R12" s="4"/>
      <c r="S12" s="4"/>
      <c r="T12" s="9"/>
      <c r="U12" s="4"/>
      <c r="V12" s="6"/>
      <c r="W12" s="4"/>
    </row>
    <row r="13" spans="2:23" x14ac:dyDescent="0.3">
      <c r="B13" s="10"/>
      <c r="C13" s="11"/>
      <c r="D13" s="12"/>
      <c r="E13" s="11"/>
      <c r="F13" s="13"/>
      <c r="G13" s="14"/>
      <c r="H13" s="15"/>
      <c r="I13" s="15"/>
      <c r="J13" s="16"/>
      <c r="K13" s="13"/>
      <c r="L13" s="13"/>
      <c r="M13" s="13"/>
      <c r="N13" s="13"/>
      <c r="O13" s="13"/>
      <c r="P13" s="13"/>
      <c r="Q13" s="17"/>
      <c r="R13" s="13"/>
      <c r="S13" s="13"/>
      <c r="T13" s="18"/>
      <c r="U13" s="13"/>
      <c r="V13" s="15"/>
      <c r="W13" s="13"/>
    </row>
    <row r="14" spans="2:23" x14ac:dyDescent="0.3">
      <c r="B14" s="10"/>
      <c r="C14" s="11"/>
      <c r="D14" s="12"/>
      <c r="E14" s="11"/>
      <c r="F14" s="13"/>
      <c r="G14" s="14"/>
      <c r="H14" s="15"/>
      <c r="I14" s="15"/>
      <c r="J14" s="16"/>
      <c r="K14" s="13"/>
      <c r="L14" s="13"/>
      <c r="M14" s="13"/>
      <c r="N14" s="13"/>
      <c r="O14" s="13"/>
      <c r="P14" s="13"/>
      <c r="Q14" s="17"/>
      <c r="R14" s="13"/>
      <c r="S14" s="13"/>
      <c r="T14" s="18"/>
      <c r="U14" s="13"/>
      <c r="V14" s="15"/>
      <c r="W14" s="13"/>
    </row>
    <row r="15" spans="2:23" x14ac:dyDescent="0.3">
      <c r="B15" s="19"/>
      <c r="C15" s="20" t="s">
        <v>124</v>
      </c>
      <c r="D15" s="21"/>
      <c r="E15" s="22"/>
      <c r="F15" s="23"/>
      <c r="G15" s="24"/>
      <c r="H15" s="25"/>
      <c r="I15" s="25"/>
      <c r="J15" s="19"/>
      <c r="K15" s="13"/>
      <c r="L15" s="25"/>
      <c r="M15" s="20" t="s">
        <v>125</v>
      </c>
      <c r="N15" s="21"/>
      <c r="O15" s="22"/>
      <c r="P15" s="23"/>
      <c r="Q15" s="26" t="s">
        <v>126</v>
      </c>
      <c r="R15" s="25"/>
      <c r="S15" s="25"/>
      <c r="T15" s="27"/>
      <c r="U15" s="25"/>
      <c r="V15" s="25"/>
      <c r="W15" s="25"/>
    </row>
    <row r="16" spans="2:23" x14ac:dyDescent="0.3">
      <c r="B16" s="28"/>
      <c r="C16" s="29" t="s">
        <v>127</v>
      </c>
      <c r="D16" s="30" t="s">
        <v>128</v>
      </c>
      <c r="E16" s="29"/>
      <c r="F16" s="31"/>
      <c r="G16" s="35" t="s">
        <v>5</v>
      </c>
      <c r="H16" s="31" t="s">
        <v>6</v>
      </c>
      <c r="I16" s="31" t="s">
        <v>7</v>
      </c>
      <c r="J16" s="28"/>
      <c r="K16" s="13"/>
      <c r="L16" s="33"/>
      <c r="M16" s="29" t="s">
        <v>129</v>
      </c>
      <c r="N16" s="29"/>
      <c r="O16" s="29"/>
      <c r="P16" s="31"/>
      <c r="Q16" s="34" t="s">
        <v>130</v>
      </c>
      <c r="R16" s="29"/>
      <c r="S16" s="31"/>
      <c r="T16" s="35" t="s">
        <v>5</v>
      </c>
      <c r="U16" s="31" t="s">
        <v>6</v>
      </c>
      <c r="V16" s="31" t="s">
        <v>7</v>
      </c>
      <c r="W16" s="33"/>
    </row>
    <row r="17" spans="2:23" x14ac:dyDescent="0.3">
      <c r="B17" s="7"/>
      <c r="C17" s="1" t="s">
        <v>131</v>
      </c>
      <c r="D17" s="36">
        <v>0</v>
      </c>
      <c r="E17" s="1" t="s">
        <v>11</v>
      </c>
      <c r="F17" s="4" t="s">
        <v>12</v>
      </c>
      <c r="G17" s="7">
        <v>0.1</v>
      </c>
      <c r="H17" s="6" t="s">
        <v>6</v>
      </c>
      <c r="I17" s="6">
        <f t="shared" ref="I17:I27" si="0">G17*D17</f>
        <v>0</v>
      </c>
      <c r="J17" s="7"/>
      <c r="K17" s="13"/>
      <c r="L17" s="6"/>
      <c r="M17" s="1" t="s">
        <v>132</v>
      </c>
      <c r="N17" s="4"/>
      <c r="O17" s="4"/>
      <c r="P17" s="4"/>
      <c r="Q17" s="37">
        <v>0</v>
      </c>
      <c r="R17" s="1" t="s">
        <v>14</v>
      </c>
      <c r="S17" s="4" t="s">
        <v>12</v>
      </c>
      <c r="T17" s="38">
        <v>0.5</v>
      </c>
      <c r="U17" s="6" t="s">
        <v>6</v>
      </c>
      <c r="V17" s="6">
        <f t="shared" ref="V17:V19" si="1">T17*Q17</f>
        <v>0</v>
      </c>
      <c r="W17" s="6"/>
    </row>
    <row r="18" spans="2:23" x14ac:dyDescent="0.3">
      <c r="B18" s="7"/>
      <c r="C18" s="1" t="s">
        <v>133</v>
      </c>
      <c r="D18" s="36">
        <v>0</v>
      </c>
      <c r="E18" s="1" t="s">
        <v>11</v>
      </c>
      <c r="F18" s="4" t="s">
        <v>12</v>
      </c>
      <c r="G18" s="7">
        <v>0.2</v>
      </c>
      <c r="H18" s="6" t="s">
        <v>6</v>
      </c>
      <c r="I18" s="6">
        <f t="shared" si="0"/>
        <v>0</v>
      </c>
      <c r="J18" s="7"/>
      <c r="K18" s="13"/>
      <c r="L18" s="6"/>
      <c r="M18" s="1" t="s">
        <v>134</v>
      </c>
      <c r="N18" s="1"/>
      <c r="O18" s="1"/>
      <c r="P18" s="4"/>
      <c r="Q18" s="37">
        <v>0</v>
      </c>
      <c r="R18" s="1" t="s">
        <v>14</v>
      </c>
      <c r="S18" s="4" t="s">
        <v>12</v>
      </c>
      <c r="T18" s="38">
        <v>2.4</v>
      </c>
      <c r="U18" s="6" t="s">
        <v>6</v>
      </c>
      <c r="V18" s="6">
        <f t="shared" si="1"/>
        <v>0</v>
      </c>
      <c r="W18" s="6"/>
    </row>
    <row r="19" spans="2:23" x14ac:dyDescent="0.3">
      <c r="B19" s="7"/>
      <c r="C19" s="1" t="s">
        <v>135</v>
      </c>
      <c r="D19" s="36">
        <v>0</v>
      </c>
      <c r="E19" s="1" t="s">
        <v>11</v>
      </c>
      <c r="F19" s="4" t="s">
        <v>12</v>
      </c>
      <c r="G19" s="7">
        <v>0.3</v>
      </c>
      <c r="H19" s="6" t="s">
        <v>6</v>
      </c>
      <c r="I19" s="6">
        <f t="shared" si="0"/>
        <v>0</v>
      </c>
      <c r="J19" s="7"/>
      <c r="K19" s="13"/>
      <c r="L19" s="6"/>
      <c r="M19" s="1" t="s">
        <v>136</v>
      </c>
      <c r="N19" s="1"/>
      <c r="O19" s="1"/>
      <c r="P19" s="4"/>
      <c r="Q19" s="37">
        <v>0</v>
      </c>
      <c r="R19" s="1" t="s">
        <v>14</v>
      </c>
      <c r="S19" s="4" t="s">
        <v>12</v>
      </c>
      <c r="T19" s="38">
        <v>1.9</v>
      </c>
      <c r="U19" s="6" t="s">
        <v>6</v>
      </c>
      <c r="V19" s="6">
        <f t="shared" si="1"/>
        <v>0</v>
      </c>
      <c r="W19" s="6"/>
    </row>
    <row r="20" spans="2:23" x14ac:dyDescent="0.3">
      <c r="B20" s="7"/>
      <c r="C20" s="1" t="s">
        <v>137</v>
      </c>
      <c r="D20" s="36">
        <v>0</v>
      </c>
      <c r="E20" s="1" t="s">
        <v>11</v>
      </c>
      <c r="F20" s="4" t="s">
        <v>12</v>
      </c>
      <c r="G20" s="7">
        <v>0.3</v>
      </c>
      <c r="H20" s="6" t="s">
        <v>6</v>
      </c>
      <c r="I20" s="6">
        <f t="shared" si="0"/>
        <v>0</v>
      </c>
      <c r="J20" s="7"/>
      <c r="K20" s="1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3">
      <c r="B21" s="7"/>
      <c r="C21" s="1" t="s">
        <v>138</v>
      </c>
      <c r="D21" s="36">
        <v>0</v>
      </c>
      <c r="E21" s="1" t="s">
        <v>11</v>
      </c>
      <c r="F21" s="4" t="s">
        <v>12</v>
      </c>
      <c r="G21" s="7">
        <v>0.2</v>
      </c>
      <c r="H21" s="6" t="s">
        <v>6</v>
      </c>
      <c r="I21" s="6">
        <f t="shared" si="0"/>
        <v>0</v>
      </c>
      <c r="J21" s="7"/>
      <c r="K21" s="13"/>
      <c r="L21" s="6"/>
      <c r="M21" s="1" t="s">
        <v>139</v>
      </c>
      <c r="N21" s="1"/>
      <c r="O21" s="1"/>
      <c r="P21" s="4"/>
      <c r="Q21" s="37">
        <v>0</v>
      </c>
      <c r="R21" s="1" t="s">
        <v>14</v>
      </c>
      <c r="S21" s="4" t="s">
        <v>12</v>
      </c>
      <c r="T21" s="38">
        <v>0.4</v>
      </c>
      <c r="U21" s="6" t="s">
        <v>6</v>
      </c>
      <c r="V21" s="6">
        <f t="shared" ref="V21:V26" si="2">T21*Q21</f>
        <v>0</v>
      </c>
      <c r="W21" s="6"/>
    </row>
    <row r="22" spans="2:23" x14ac:dyDescent="0.3">
      <c r="B22" s="7"/>
      <c r="C22" s="1" t="s">
        <v>140</v>
      </c>
      <c r="D22" s="36">
        <v>0</v>
      </c>
      <c r="E22" s="1" t="s">
        <v>11</v>
      </c>
      <c r="F22" s="4" t="s">
        <v>12</v>
      </c>
      <c r="G22" s="7">
        <v>0.5</v>
      </c>
      <c r="H22" s="6" t="s">
        <v>6</v>
      </c>
      <c r="I22" s="6">
        <f t="shared" si="0"/>
        <v>0</v>
      </c>
      <c r="J22" s="7"/>
      <c r="K22" s="13"/>
      <c r="L22" s="6"/>
      <c r="M22" s="1" t="s">
        <v>141</v>
      </c>
      <c r="N22" s="1"/>
      <c r="O22" s="1"/>
      <c r="P22" s="4"/>
      <c r="Q22" s="37">
        <v>0</v>
      </c>
      <c r="R22" s="1" t="s">
        <v>14</v>
      </c>
      <c r="S22" s="4" t="s">
        <v>12</v>
      </c>
      <c r="T22" s="38">
        <v>0.4</v>
      </c>
      <c r="U22" s="6" t="s">
        <v>6</v>
      </c>
      <c r="V22" s="6">
        <f t="shared" si="2"/>
        <v>0</v>
      </c>
      <c r="W22" s="6"/>
    </row>
    <row r="23" spans="2:23" x14ac:dyDescent="0.3">
      <c r="B23" s="7"/>
      <c r="C23" s="1" t="s">
        <v>142</v>
      </c>
      <c r="D23" s="36">
        <v>0</v>
      </c>
      <c r="E23" s="1" t="s">
        <v>11</v>
      </c>
      <c r="F23" s="4" t="s">
        <v>12</v>
      </c>
      <c r="G23" s="7">
        <v>0.6</v>
      </c>
      <c r="H23" s="6" t="s">
        <v>6</v>
      </c>
      <c r="I23" s="6">
        <f t="shared" si="0"/>
        <v>0</v>
      </c>
      <c r="J23" s="7"/>
      <c r="K23" s="13"/>
      <c r="L23" s="6"/>
      <c r="M23" s="1" t="s">
        <v>143</v>
      </c>
      <c r="N23" s="1"/>
      <c r="O23" s="1"/>
      <c r="P23" s="4"/>
      <c r="Q23" s="37">
        <v>0</v>
      </c>
      <c r="R23" s="1" t="s">
        <v>14</v>
      </c>
      <c r="S23" s="4" t="s">
        <v>12</v>
      </c>
      <c r="T23" s="38">
        <v>0.5</v>
      </c>
      <c r="U23" s="6" t="s">
        <v>6</v>
      </c>
      <c r="V23" s="6">
        <f t="shared" si="2"/>
        <v>0</v>
      </c>
      <c r="W23" s="6"/>
    </row>
    <row r="24" spans="2:23" x14ac:dyDescent="0.3">
      <c r="B24" s="7"/>
      <c r="C24" s="1" t="s">
        <v>144</v>
      </c>
      <c r="D24" s="36">
        <v>0</v>
      </c>
      <c r="E24" s="1" t="s">
        <v>11</v>
      </c>
      <c r="F24" s="4" t="s">
        <v>12</v>
      </c>
      <c r="G24" s="7">
        <v>0.4</v>
      </c>
      <c r="H24" s="6" t="s">
        <v>6</v>
      </c>
      <c r="I24" s="6">
        <f t="shared" si="0"/>
        <v>0</v>
      </c>
      <c r="J24" s="7"/>
      <c r="K24" s="13"/>
      <c r="L24" s="6"/>
      <c r="M24" s="1" t="s">
        <v>145</v>
      </c>
      <c r="N24" s="1"/>
      <c r="O24" s="1"/>
      <c r="P24" s="4"/>
      <c r="Q24" s="37">
        <v>0</v>
      </c>
      <c r="R24" s="1" t="s">
        <v>14</v>
      </c>
      <c r="S24" s="4" t="s">
        <v>12</v>
      </c>
      <c r="T24" s="38">
        <v>0.6</v>
      </c>
      <c r="U24" s="6" t="s">
        <v>6</v>
      </c>
      <c r="V24" s="6">
        <f t="shared" si="2"/>
        <v>0</v>
      </c>
      <c r="W24" s="6"/>
    </row>
    <row r="25" spans="2:23" x14ac:dyDescent="0.3">
      <c r="B25" s="7"/>
      <c r="C25" s="1" t="s">
        <v>146</v>
      </c>
      <c r="D25" s="36">
        <v>0</v>
      </c>
      <c r="E25" s="1" t="s">
        <v>11</v>
      </c>
      <c r="F25" s="4" t="s">
        <v>12</v>
      </c>
      <c r="G25" s="7">
        <v>0.6</v>
      </c>
      <c r="H25" s="6" t="s">
        <v>6</v>
      </c>
      <c r="I25" s="6">
        <f t="shared" si="0"/>
        <v>0</v>
      </c>
      <c r="J25" s="7"/>
      <c r="K25" s="13"/>
      <c r="L25" s="6"/>
      <c r="M25" s="1" t="s">
        <v>147</v>
      </c>
      <c r="N25" s="1"/>
      <c r="O25" s="1"/>
      <c r="P25" s="4"/>
      <c r="Q25" s="37">
        <v>0</v>
      </c>
      <c r="R25" s="1" t="s">
        <v>14</v>
      </c>
      <c r="S25" s="4" t="s">
        <v>12</v>
      </c>
      <c r="T25" s="38">
        <v>0.6</v>
      </c>
      <c r="U25" s="6" t="s">
        <v>6</v>
      </c>
      <c r="V25" s="6">
        <f t="shared" si="2"/>
        <v>0</v>
      </c>
      <c r="W25" s="6"/>
    </row>
    <row r="26" spans="2:23" x14ac:dyDescent="0.3">
      <c r="B26" s="7"/>
      <c r="C26" s="1" t="s">
        <v>148</v>
      </c>
      <c r="D26" s="36">
        <v>0</v>
      </c>
      <c r="E26" s="1" t="s">
        <v>11</v>
      </c>
      <c r="F26" s="4" t="s">
        <v>12</v>
      </c>
      <c r="G26" s="7">
        <v>0.2</v>
      </c>
      <c r="H26" s="6" t="s">
        <v>6</v>
      </c>
      <c r="I26" s="6">
        <f t="shared" si="0"/>
        <v>0</v>
      </c>
      <c r="J26" s="7"/>
      <c r="K26" s="13"/>
      <c r="L26" s="6"/>
      <c r="M26" s="1" t="s">
        <v>149</v>
      </c>
      <c r="N26" s="1"/>
      <c r="O26" s="1"/>
      <c r="P26" s="4"/>
      <c r="Q26" s="37">
        <v>0</v>
      </c>
      <c r="R26" s="1" t="s">
        <v>14</v>
      </c>
      <c r="S26" s="4" t="s">
        <v>12</v>
      </c>
      <c r="T26" s="38">
        <v>4</v>
      </c>
      <c r="U26" s="6" t="s">
        <v>6</v>
      </c>
      <c r="V26" s="6">
        <f t="shared" si="2"/>
        <v>0</v>
      </c>
      <c r="W26" s="6"/>
    </row>
    <row r="27" spans="2:23" x14ac:dyDescent="0.3">
      <c r="B27" s="7"/>
      <c r="C27" s="1" t="s">
        <v>150</v>
      </c>
      <c r="D27" s="36">
        <v>0</v>
      </c>
      <c r="E27" s="1" t="s">
        <v>11</v>
      </c>
      <c r="F27" s="4" t="s">
        <v>12</v>
      </c>
      <c r="G27" s="7">
        <v>0.2</v>
      </c>
      <c r="H27" s="6" t="s">
        <v>6</v>
      </c>
      <c r="I27" s="6">
        <f t="shared" si="0"/>
        <v>0</v>
      </c>
      <c r="J27" s="7"/>
      <c r="K27" s="13"/>
      <c r="L27" s="6"/>
      <c r="M27" s="4"/>
      <c r="N27" s="4"/>
      <c r="O27" s="4"/>
      <c r="P27" s="4"/>
      <c r="Q27" s="8"/>
      <c r="R27" s="4"/>
      <c r="S27" s="4"/>
      <c r="T27" s="38"/>
      <c r="U27" s="4"/>
      <c r="V27" s="6"/>
      <c r="W27" s="6"/>
    </row>
    <row r="28" spans="2:23" x14ac:dyDescent="0.3">
      <c r="B28" s="7"/>
      <c r="C28" s="1" t="s">
        <v>151</v>
      </c>
      <c r="D28" s="36">
        <v>0</v>
      </c>
      <c r="E28" s="1" t="s">
        <v>11</v>
      </c>
      <c r="F28" s="4" t="s">
        <v>12</v>
      </c>
      <c r="G28" s="7">
        <v>0.6</v>
      </c>
      <c r="H28" s="6" t="s">
        <v>6</v>
      </c>
      <c r="I28" s="6">
        <f>G28*D28</f>
        <v>0</v>
      </c>
      <c r="J28" s="7"/>
      <c r="K28" s="13"/>
      <c r="L28" s="6"/>
      <c r="M28" s="1" t="s">
        <v>152</v>
      </c>
      <c r="N28" s="1"/>
      <c r="O28" s="1"/>
      <c r="P28" s="4"/>
      <c r="Q28" s="37">
        <v>0</v>
      </c>
      <c r="R28" s="1" t="s">
        <v>14</v>
      </c>
      <c r="S28" s="4" t="s">
        <v>12</v>
      </c>
      <c r="T28" s="38">
        <v>0.2</v>
      </c>
      <c r="U28" s="6" t="s">
        <v>6</v>
      </c>
      <c r="V28" s="6">
        <f>T28*Q28</f>
        <v>0</v>
      </c>
      <c r="W28" s="6"/>
    </row>
    <row r="29" spans="2:23" x14ac:dyDescent="0.3">
      <c r="B29" s="7"/>
      <c r="C29" s="1"/>
      <c r="D29" s="39"/>
      <c r="E29" s="1"/>
      <c r="F29" s="4"/>
      <c r="G29" s="7"/>
      <c r="H29" s="4"/>
      <c r="I29" s="4"/>
      <c r="J29" s="7"/>
      <c r="K29" s="13"/>
      <c r="L29" s="6"/>
      <c r="M29" s="1" t="s">
        <v>153</v>
      </c>
      <c r="N29" s="1"/>
      <c r="O29" s="1"/>
      <c r="P29" s="4"/>
      <c r="Q29" s="37">
        <v>0</v>
      </c>
      <c r="R29" s="1" t="s">
        <v>14</v>
      </c>
      <c r="S29" s="4" t="s">
        <v>12</v>
      </c>
      <c r="T29" s="38">
        <v>0.2</v>
      </c>
      <c r="U29" s="6" t="s">
        <v>6</v>
      </c>
      <c r="V29" s="6">
        <f>T29*Q29</f>
        <v>0</v>
      </c>
      <c r="W29" s="6"/>
    </row>
    <row r="30" spans="2:23" x14ac:dyDescent="0.3">
      <c r="B30" s="7"/>
      <c r="C30" s="1" t="s">
        <v>154</v>
      </c>
      <c r="D30" s="36">
        <v>0</v>
      </c>
      <c r="E30" s="1" t="s">
        <v>11</v>
      </c>
      <c r="F30" s="4" t="s">
        <v>12</v>
      </c>
      <c r="G30" s="7">
        <v>0.4</v>
      </c>
      <c r="H30" s="6" t="s">
        <v>6</v>
      </c>
      <c r="I30" s="6">
        <f>G30*D30</f>
        <v>0</v>
      </c>
      <c r="J30" s="7"/>
      <c r="K30" s="13"/>
      <c r="L30" s="6"/>
      <c r="M30" s="1" t="s">
        <v>155</v>
      </c>
      <c r="N30" s="1"/>
      <c r="O30" s="1"/>
      <c r="P30" s="4"/>
      <c r="Q30" s="37">
        <v>0</v>
      </c>
      <c r="R30" s="1" t="s">
        <v>14</v>
      </c>
      <c r="S30" s="4" t="s">
        <v>12</v>
      </c>
      <c r="T30" s="38">
        <v>1.8</v>
      </c>
      <c r="U30" s="6" t="s">
        <v>6</v>
      </c>
      <c r="V30" s="6">
        <f>T30*Q30</f>
        <v>0</v>
      </c>
      <c r="W30" s="6"/>
    </row>
    <row r="31" spans="2:23" x14ac:dyDescent="0.3">
      <c r="B31" s="7"/>
      <c r="C31" s="1" t="s">
        <v>156</v>
      </c>
      <c r="D31" s="36">
        <v>0</v>
      </c>
      <c r="E31" s="1" t="s">
        <v>11</v>
      </c>
      <c r="F31" s="4" t="s">
        <v>12</v>
      </c>
      <c r="G31" s="7">
        <v>0.4</v>
      </c>
      <c r="H31" s="6" t="s">
        <v>6</v>
      </c>
      <c r="I31" s="6">
        <f>G31*D31</f>
        <v>0</v>
      </c>
      <c r="J31" s="7"/>
      <c r="K31" s="13"/>
      <c r="L31" s="6"/>
      <c r="M31" s="1"/>
      <c r="N31" s="1"/>
      <c r="O31" s="1"/>
      <c r="P31" s="4"/>
      <c r="Q31" s="40"/>
      <c r="R31" s="1"/>
      <c r="S31" s="4"/>
      <c r="T31" s="38"/>
      <c r="U31" s="6"/>
      <c r="V31" s="6"/>
      <c r="W31" s="6"/>
    </row>
    <row r="32" spans="2:23" x14ac:dyDescent="0.3">
      <c r="B32" s="7"/>
      <c r="C32" s="1" t="s">
        <v>157</v>
      </c>
      <c r="D32" s="36">
        <v>0</v>
      </c>
      <c r="E32" s="1" t="s">
        <v>11</v>
      </c>
      <c r="F32" s="4" t="s">
        <v>12</v>
      </c>
      <c r="G32" s="7">
        <v>0.7</v>
      </c>
      <c r="H32" s="6" t="s">
        <v>6</v>
      </c>
      <c r="I32" s="6">
        <f>G32*D32</f>
        <v>0</v>
      </c>
      <c r="J32" s="7"/>
      <c r="K32" s="13"/>
      <c r="L32" s="6"/>
      <c r="M32" s="1" t="s">
        <v>158</v>
      </c>
      <c r="N32" s="1"/>
      <c r="O32" s="1"/>
      <c r="P32" s="4"/>
      <c r="Q32" s="37">
        <v>0</v>
      </c>
      <c r="R32" s="1" t="s">
        <v>14</v>
      </c>
      <c r="S32" s="4" t="s">
        <v>12</v>
      </c>
      <c r="T32" s="38">
        <v>0.5</v>
      </c>
      <c r="U32" s="6" t="s">
        <v>6</v>
      </c>
      <c r="V32" s="6">
        <f>T32*Q32</f>
        <v>0</v>
      </c>
      <c r="W32" s="6"/>
    </row>
    <row r="33" spans="2:23" x14ac:dyDescent="0.3">
      <c r="B33" s="7"/>
      <c r="C33" s="1" t="s">
        <v>159</v>
      </c>
      <c r="D33" s="36">
        <v>0</v>
      </c>
      <c r="E33" s="1" t="s">
        <v>11</v>
      </c>
      <c r="F33" s="4" t="s">
        <v>12</v>
      </c>
      <c r="G33" s="7">
        <v>0.5</v>
      </c>
      <c r="H33" s="6" t="s">
        <v>6</v>
      </c>
      <c r="I33" s="6">
        <f>G33*D33</f>
        <v>0</v>
      </c>
      <c r="J33" s="7"/>
      <c r="K33" s="13"/>
      <c r="L33" s="6"/>
      <c r="M33" s="1" t="s">
        <v>160</v>
      </c>
      <c r="N33" s="1"/>
      <c r="O33" s="1"/>
      <c r="P33" s="4"/>
      <c r="Q33" s="37">
        <v>0</v>
      </c>
      <c r="R33" s="1" t="s">
        <v>14</v>
      </c>
      <c r="S33" s="4" t="s">
        <v>12</v>
      </c>
      <c r="T33" s="38">
        <v>0.5</v>
      </c>
      <c r="U33" s="6" t="s">
        <v>6</v>
      </c>
      <c r="V33" s="6">
        <f>T33*Q33</f>
        <v>0</v>
      </c>
      <c r="W33" s="6"/>
    </row>
    <row r="34" spans="2:23" x14ac:dyDescent="0.3">
      <c r="B34" s="7"/>
      <c r="C34" s="1"/>
      <c r="D34" s="41"/>
      <c r="E34" s="1"/>
      <c r="F34" s="4"/>
      <c r="G34" s="7"/>
      <c r="H34" s="6"/>
      <c r="I34" s="6"/>
      <c r="J34" s="7"/>
      <c r="K34" s="13"/>
      <c r="L34" s="6"/>
      <c r="M34" s="1" t="s">
        <v>161</v>
      </c>
      <c r="N34" s="1"/>
      <c r="O34" s="1"/>
      <c r="P34" s="4"/>
      <c r="Q34" s="37">
        <v>0</v>
      </c>
      <c r="R34" s="1" t="s">
        <v>14</v>
      </c>
      <c r="S34" s="4" t="s">
        <v>12</v>
      </c>
      <c r="T34" s="38">
        <v>1.2</v>
      </c>
      <c r="U34" s="6" t="s">
        <v>6</v>
      </c>
      <c r="V34" s="6">
        <f>T34*Q34</f>
        <v>0</v>
      </c>
      <c r="W34" s="6"/>
    </row>
    <row r="35" spans="2:23" x14ac:dyDescent="0.3">
      <c r="B35" s="7"/>
      <c r="C35" s="1" t="s">
        <v>162</v>
      </c>
      <c r="D35" s="36">
        <v>0</v>
      </c>
      <c r="E35" s="1" t="s">
        <v>11</v>
      </c>
      <c r="F35" s="4" t="s">
        <v>12</v>
      </c>
      <c r="G35" s="7">
        <v>1</v>
      </c>
      <c r="H35" s="6" t="s">
        <v>6</v>
      </c>
      <c r="I35" s="6">
        <f>G35*D35</f>
        <v>0</v>
      </c>
      <c r="J35" s="7"/>
      <c r="K35" s="13"/>
      <c r="L35" s="6"/>
      <c r="M35" s="1" t="s">
        <v>163</v>
      </c>
      <c r="N35" s="1"/>
      <c r="O35" s="1"/>
      <c r="P35" s="4"/>
      <c r="Q35" s="37">
        <v>0</v>
      </c>
      <c r="R35" s="1" t="s">
        <v>14</v>
      </c>
      <c r="S35" s="4" t="s">
        <v>12</v>
      </c>
      <c r="T35" s="38">
        <v>0.1</v>
      </c>
      <c r="U35" s="6" t="s">
        <v>6</v>
      </c>
      <c r="V35" s="6">
        <f>T35*Q35</f>
        <v>0</v>
      </c>
      <c r="W35" s="6"/>
    </row>
    <row r="36" spans="2:23" x14ac:dyDescent="0.3">
      <c r="B36" s="7"/>
      <c r="C36" s="1" t="s">
        <v>164</v>
      </c>
      <c r="D36" s="36">
        <v>0</v>
      </c>
      <c r="E36" s="1" t="s">
        <v>11</v>
      </c>
      <c r="F36" s="4" t="s">
        <v>12</v>
      </c>
      <c r="G36" s="7">
        <v>1.4</v>
      </c>
      <c r="H36" s="6" t="s">
        <v>6</v>
      </c>
      <c r="I36" s="6">
        <f>G36*D36</f>
        <v>0</v>
      </c>
      <c r="J36" s="7"/>
      <c r="K36" s="13"/>
      <c r="L36" s="6"/>
      <c r="M36" s="1" t="s">
        <v>165</v>
      </c>
      <c r="N36" s="1"/>
      <c r="O36" s="1"/>
      <c r="P36" s="4"/>
      <c r="Q36" s="37">
        <v>0</v>
      </c>
      <c r="R36" s="1" t="s">
        <v>14</v>
      </c>
      <c r="S36" s="4" t="s">
        <v>12</v>
      </c>
      <c r="T36" s="38">
        <v>0.1</v>
      </c>
      <c r="U36" s="6" t="s">
        <v>6</v>
      </c>
      <c r="V36" s="6">
        <f>T36*Q36</f>
        <v>0</v>
      </c>
      <c r="W36" s="6"/>
    </row>
    <row r="37" spans="2:23" x14ac:dyDescent="0.3">
      <c r="B37" s="7"/>
      <c r="C37" s="1"/>
      <c r="D37" s="39"/>
      <c r="E37" s="1"/>
      <c r="F37" s="4"/>
      <c r="G37" s="7"/>
      <c r="H37" s="4"/>
      <c r="I37" s="4"/>
      <c r="J37" s="1"/>
      <c r="K37" s="13"/>
      <c r="L37" s="42"/>
      <c r="M37" s="43" t="s">
        <v>166</v>
      </c>
      <c r="N37" s="43"/>
      <c r="O37" s="43"/>
      <c r="P37" s="44"/>
      <c r="Q37" s="45">
        <f>SUM(Q17:Q36)</f>
        <v>0</v>
      </c>
      <c r="R37" s="43" t="s">
        <v>14</v>
      </c>
      <c r="S37" s="44"/>
      <c r="T37" s="46"/>
      <c r="U37" s="47"/>
      <c r="V37" s="47">
        <f>SUM(V17:V36)</f>
        <v>0</v>
      </c>
      <c r="W37" s="42" t="s">
        <v>7</v>
      </c>
    </row>
    <row r="38" spans="2:23" x14ac:dyDescent="0.3">
      <c r="B38" s="7"/>
      <c r="C38" s="1" t="s">
        <v>167</v>
      </c>
      <c r="D38" s="36">
        <v>0</v>
      </c>
      <c r="E38" s="1" t="s">
        <v>11</v>
      </c>
      <c r="F38" s="4" t="s">
        <v>12</v>
      </c>
      <c r="G38" s="7">
        <v>0.6</v>
      </c>
      <c r="H38" s="6" t="s">
        <v>6</v>
      </c>
      <c r="I38" s="6">
        <f t="shared" ref="I38:I45" si="3">G38*D38</f>
        <v>0</v>
      </c>
      <c r="J38" s="7"/>
      <c r="K38" s="13"/>
      <c r="L38" s="13"/>
      <c r="M38" s="13"/>
      <c r="N38" s="13"/>
      <c r="O38" s="13"/>
      <c r="P38" s="13"/>
      <c r="Q38" s="13"/>
      <c r="R38" s="13"/>
      <c r="S38" s="13"/>
      <c r="T38" s="15"/>
      <c r="U38" s="13"/>
      <c r="V38" s="15"/>
      <c r="W38" s="13"/>
    </row>
    <row r="39" spans="2:23" x14ac:dyDescent="0.3">
      <c r="B39" s="7"/>
      <c r="C39" s="1" t="s">
        <v>168</v>
      </c>
      <c r="D39" s="36">
        <v>0</v>
      </c>
      <c r="E39" s="1" t="s">
        <v>11</v>
      </c>
      <c r="F39" s="4" t="s">
        <v>12</v>
      </c>
      <c r="G39" s="7">
        <v>2.5</v>
      </c>
      <c r="H39" s="6" t="s">
        <v>6</v>
      </c>
      <c r="I39" s="6">
        <f t="shared" si="3"/>
        <v>0</v>
      </c>
      <c r="J39" s="7"/>
      <c r="K39" s="13"/>
      <c r="L39" s="13"/>
      <c r="M39" s="11"/>
      <c r="N39" s="12"/>
      <c r="O39" s="11"/>
      <c r="P39" s="13"/>
      <c r="Q39" s="17"/>
      <c r="R39" s="13"/>
      <c r="S39" s="13"/>
      <c r="T39" s="48"/>
      <c r="U39" s="13"/>
      <c r="V39" s="15"/>
      <c r="W39" s="13"/>
    </row>
    <row r="40" spans="2:23" x14ac:dyDescent="0.3">
      <c r="B40" s="7"/>
      <c r="C40" s="1" t="s">
        <v>169</v>
      </c>
      <c r="D40" s="36">
        <v>0</v>
      </c>
      <c r="E40" s="1" t="s">
        <v>11</v>
      </c>
      <c r="F40" s="4" t="s">
        <v>12</v>
      </c>
      <c r="G40" s="7">
        <v>2.8</v>
      </c>
      <c r="H40" s="6" t="s">
        <v>6</v>
      </c>
      <c r="I40" s="6">
        <f t="shared" si="3"/>
        <v>0</v>
      </c>
      <c r="J40" s="7"/>
      <c r="K40" s="13"/>
      <c r="L40" s="31"/>
      <c r="M40" s="20" t="s">
        <v>170</v>
      </c>
      <c r="N40" s="35" t="s">
        <v>128</v>
      </c>
      <c r="O40" s="31"/>
      <c r="P40" s="31"/>
      <c r="Q40" s="34" t="s">
        <v>171</v>
      </c>
      <c r="R40" s="29"/>
      <c r="S40" s="31"/>
      <c r="T40" s="49"/>
      <c r="U40" s="31"/>
      <c r="V40" s="31"/>
      <c r="W40" s="31"/>
    </row>
    <row r="41" spans="2:23" x14ac:dyDescent="0.3">
      <c r="B41" s="7"/>
      <c r="C41" s="1" t="s">
        <v>172</v>
      </c>
      <c r="D41" s="36">
        <v>0</v>
      </c>
      <c r="E41" s="1" t="s">
        <v>11</v>
      </c>
      <c r="F41" s="4" t="s">
        <v>12</v>
      </c>
      <c r="G41" s="7">
        <v>4.5999999999999996</v>
      </c>
      <c r="H41" s="6" t="s">
        <v>6</v>
      </c>
      <c r="I41" s="6">
        <f t="shared" si="3"/>
        <v>0</v>
      </c>
      <c r="J41" s="7"/>
      <c r="K41" s="13"/>
      <c r="L41" s="31"/>
      <c r="M41" s="29" t="s">
        <v>54</v>
      </c>
      <c r="N41" s="35" t="s">
        <v>173</v>
      </c>
      <c r="O41" s="31"/>
      <c r="P41" s="50" t="s">
        <v>174</v>
      </c>
      <c r="Q41" s="34" t="s">
        <v>175</v>
      </c>
      <c r="R41" s="29"/>
      <c r="S41" s="31"/>
      <c r="T41" s="35" t="s">
        <v>5</v>
      </c>
      <c r="U41" s="31" t="s">
        <v>6</v>
      </c>
      <c r="V41" s="31" t="s">
        <v>7</v>
      </c>
      <c r="W41" s="31"/>
    </row>
    <row r="42" spans="2:23" x14ac:dyDescent="0.3">
      <c r="B42" s="7"/>
      <c r="C42" s="1" t="s">
        <v>176</v>
      </c>
      <c r="D42" s="36">
        <v>0</v>
      </c>
      <c r="E42" s="1" t="s">
        <v>11</v>
      </c>
      <c r="F42" s="4" t="s">
        <v>12</v>
      </c>
      <c r="G42" s="7">
        <v>0.8</v>
      </c>
      <c r="H42" s="6" t="s">
        <v>6</v>
      </c>
      <c r="I42" s="6">
        <f t="shared" si="3"/>
        <v>0</v>
      </c>
      <c r="J42" s="7"/>
      <c r="K42" s="13"/>
      <c r="L42" s="4"/>
      <c r="M42" s="1" t="s">
        <v>177</v>
      </c>
      <c r="N42" s="38">
        <v>0.2</v>
      </c>
      <c r="O42" s="6" t="s">
        <v>12</v>
      </c>
      <c r="P42" s="6">
        <f t="shared" ref="P42:P47" si="4">N42*Q42</f>
        <v>0</v>
      </c>
      <c r="Q42" s="37">
        <v>0</v>
      </c>
      <c r="R42" s="1" t="s">
        <v>175</v>
      </c>
      <c r="S42" s="4" t="s">
        <v>12</v>
      </c>
      <c r="T42" s="51">
        <v>50</v>
      </c>
      <c r="U42" s="4" t="s">
        <v>6</v>
      </c>
      <c r="V42" s="6">
        <f>T42*Q42</f>
        <v>0</v>
      </c>
      <c r="W42" s="4"/>
    </row>
    <row r="43" spans="2:23" x14ac:dyDescent="0.3">
      <c r="B43" s="7"/>
      <c r="C43" s="1" t="s">
        <v>178</v>
      </c>
      <c r="D43" s="36">
        <v>0</v>
      </c>
      <c r="E43" s="1" t="s">
        <v>11</v>
      </c>
      <c r="F43" s="4" t="s">
        <v>12</v>
      </c>
      <c r="G43" s="7">
        <v>11.8</v>
      </c>
      <c r="H43" s="6" t="s">
        <v>6</v>
      </c>
      <c r="I43" s="6">
        <f t="shared" si="3"/>
        <v>0</v>
      </c>
      <c r="J43" s="7"/>
      <c r="K43" s="13"/>
      <c r="L43" s="4"/>
      <c r="M43" s="1" t="s">
        <v>179</v>
      </c>
      <c r="N43" s="38">
        <v>0.4</v>
      </c>
      <c r="O43" s="6" t="s">
        <v>12</v>
      </c>
      <c r="P43" s="6">
        <f t="shared" si="4"/>
        <v>0</v>
      </c>
      <c r="Q43" s="37">
        <v>0</v>
      </c>
      <c r="R43" s="1" t="s">
        <v>175</v>
      </c>
      <c r="S43" s="4" t="s">
        <v>12</v>
      </c>
      <c r="T43" s="51">
        <v>100</v>
      </c>
      <c r="U43" s="4" t="s">
        <v>6</v>
      </c>
      <c r="V43" s="6">
        <f t="shared" ref="V43:V50" si="5">T43*Q43</f>
        <v>0</v>
      </c>
      <c r="W43" s="4"/>
    </row>
    <row r="44" spans="2:23" x14ac:dyDescent="0.3">
      <c r="B44" s="7"/>
      <c r="C44" s="1" t="s">
        <v>180</v>
      </c>
      <c r="D44" s="36">
        <v>0</v>
      </c>
      <c r="E44" s="1" t="s">
        <v>11</v>
      </c>
      <c r="F44" s="4" t="s">
        <v>12</v>
      </c>
      <c r="G44" s="7">
        <v>0.5</v>
      </c>
      <c r="H44" s="6" t="s">
        <v>6</v>
      </c>
      <c r="I44" s="6">
        <f t="shared" si="3"/>
        <v>0</v>
      </c>
      <c r="J44" s="7"/>
      <c r="K44" s="13"/>
      <c r="L44" s="4"/>
      <c r="M44" s="1" t="s">
        <v>181</v>
      </c>
      <c r="N44" s="38">
        <v>2</v>
      </c>
      <c r="O44" s="6" t="s">
        <v>12</v>
      </c>
      <c r="P44" s="6">
        <f t="shared" si="4"/>
        <v>0</v>
      </c>
      <c r="Q44" s="37">
        <v>0</v>
      </c>
      <c r="R44" s="1" t="s">
        <v>175</v>
      </c>
      <c r="S44" s="4" t="s">
        <v>12</v>
      </c>
      <c r="T44" s="51">
        <v>230</v>
      </c>
      <c r="U44" s="4" t="s">
        <v>6</v>
      </c>
      <c r="V44" s="6">
        <f t="shared" si="5"/>
        <v>0</v>
      </c>
      <c r="W44" s="4"/>
    </row>
    <row r="45" spans="2:23" x14ac:dyDescent="0.3">
      <c r="B45" s="7"/>
      <c r="C45" s="1" t="s">
        <v>182</v>
      </c>
      <c r="D45" s="36">
        <v>0</v>
      </c>
      <c r="E45" s="1" t="s">
        <v>11</v>
      </c>
      <c r="F45" s="4" t="s">
        <v>12</v>
      </c>
      <c r="G45" s="7">
        <v>3.5</v>
      </c>
      <c r="H45" s="6" t="s">
        <v>6</v>
      </c>
      <c r="I45" s="6">
        <f t="shared" si="3"/>
        <v>0</v>
      </c>
      <c r="J45" s="7"/>
      <c r="K45" s="13"/>
      <c r="L45" s="4"/>
      <c r="M45" s="1" t="s">
        <v>183</v>
      </c>
      <c r="N45" s="38">
        <v>5</v>
      </c>
      <c r="O45" s="6" t="s">
        <v>12</v>
      </c>
      <c r="P45" s="6">
        <f t="shared" si="4"/>
        <v>0</v>
      </c>
      <c r="Q45" s="37">
        <v>0</v>
      </c>
      <c r="R45" s="1" t="s">
        <v>175</v>
      </c>
      <c r="S45" s="4" t="s">
        <v>12</v>
      </c>
      <c r="T45" s="51">
        <v>330</v>
      </c>
      <c r="U45" s="4" t="s">
        <v>6</v>
      </c>
      <c r="V45" s="6">
        <f t="shared" si="5"/>
        <v>0</v>
      </c>
      <c r="W45" s="4"/>
    </row>
    <row r="46" spans="2:23" x14ac:dyDescent="0.3">
      <c r="B46" s="7"/>
      <c r="C46" s="1"/>
      <c r="D46" s="39"/>
      <c r="E46" s="1"/>
      <c r="F46" s="4"/>
      <c r="G46" s="7"/>
      <c r="H46" s="4"/>
      <c r="I46" s="4"/>
      <c r="J46" s="7"/>
      <c r="K46" s="13"/>
      <c r="L46" s="4"/>
      <c r="M46" s="1" t="s">
        <v>184</v>
      </c>
      <c r="N46" s="38">
        <v>6</v>
      </c>
      <c r="O46" s="6" t="s">
        <v>12</v>
      </c>
      <c r="P46" s="6">
        <f t="shared" si="4"/>
        <v>0</v>
      </c>
      <c r="Q46" s="37">
        <v>0</v>
      </c>
      <c r="R46" s="1" t="s">
        <v>175</v>
      </c>
      <c r="S46" s="4" t="s">
        <v>12</v>
      </c>
      <c r="T46" s="51">
        <v>180</v>
      </c>
      <c r="U46" s="4" t="s">
        <v>6</v>
      </c>
      <c r="V46" s="6">
        <f t="shared" si="5"/>
        <v>0</v>
      </c>
      <c r="W46" s="4"/>
    </row>
    <row r="47" spans="2:23" x14ac:dyDescent="0.3">
      <c r="B47" s="7"/>
      <c r="C47" s="1" t="s">
        <v>185</v>
      </c>
      <c r="D47" s="36">
        <v>0</v>
      </c>
      <c r="E47" s="1" t="s">
        <v>11</v>
      </c>
      <c r="F47" s="4" t="s">
        <v>12</v>
      </c>
      <c r="G47" s="7">
        <v>0.2</v>
      </c>
      <c r="H47" s="6" t="s">
        <v>6</v>
      </c>
      <c r="I47" s="6">
        <f>G47*D47</f>
        <v>0</v>
      </c>
      <c r="J47" s="7"/>
      <c r="K47" s="13"/>
      <c r="L47" s="4"/>
      <c r="M47" s="1" t="s">
        <v>186</v>
      </c>
      <c r="N47" s="38">
        <v>30</v>
      </c>
      <c r="O47" s="6" t="s">
        <v>12</v>
      </c>
      <c r="P47" s="6">
        <f t="shared" si="4"/>
        <v>0</v>
      </c>
      <c r="Q47" s="37">
        <v>0</v>
      </c>
      <c r="R47" s="1" t="s">
        <v>175</v>
      </c>
      <c r="S47" s="4" t="s">
        <v>12</v>
      </c>
      <c r="T47" s="51">
        <v>1400</v>
      </c>
      <c r="U47" s="4" t="s">
        <v>6</v>
      </c>
      <c r="V47" s="6">
        <f t="shared" si="5"/>
        <v>0</v>
      </c>
      <c r="W47" s="4"/>
    </row>
    <row r="48" spans="2:23" x14ac:dyDescent="0.3">
      <c r="B48" s="7"/>
      <c r="C48" s="1" t="s">
        <v>187</v>
      </c>
      <c r="D48" s="36">
        <v>0</v>
      </c>
      <c r="E48" s="1" t="s">
        <v>11</v>
      </c>
      <c r="F48" s="4" t="s">
        <v>12</v>
      </c>
      <c r="G48" s="7">
        <v>0.5</v>
      </c>
      <c r="H48" s="6" t="s">
        <v>6</v>
      </c>
      <c r="I48" s="6">
        <f>G48*D48</f>
        <v>0</v>
      </c>
      <c r="J48" s="7"/>
      <c r="K48" s="13"/>
      <c r="L48" s="4"/>
      <c r="M48" s="1"/>
      <c r="N48" s="38"/>
      <c r="O48" s="6"/>
      <c r="P48" s="6"/>
      <c r="Q48" s="40"/>
      <c r="R48" s="1"/>
      <c r="S48" s="4"/>
      <c r="T48" s="51"/>
      <c r="U48" s="4"/>
      <c r="V48" s="6"/>
      <c r="W48" s="4"/>
    </row>
    <row r="49" spans="2:23" x14ac:dyDescent="0.3">
      <c r="B49" s="7"/>
      <c r="C49" s="1" t="s">
        <v>71</v>
      </c>
      <c r="D49" s="36">
        <v>0</v>
      </c>
      <c r="E49" s="1" t="s">
        <v>11</v>
      </c>
      <c r="F49" s="4" t="s">
        <v>12</v>
      </c>
      <c r="G49" s="7">
        <v>3.4</v>
      </c>
      <c r="H49" s="6" t="s">
        <v>6</v>
      </c>
      <c r="I49" s="6">
        <f>G49*D49</f>
        <v>0</v>
      </c>
      <c r="J49" s="7"/>
      <c r="K49" s="13"/>
      <c r="L49" s="4"/>
      <c r="M49" s="1" t="s">
        <v>188</v>
      </c>
      <c r="N49" s="38">
        <v>0.3</v>
      </c>
      <c r="O49" s="6" t="s">
        <v>12</v>
      </c>
      <c r="P49" s="6">
        <f>N49*Q49</f>
        <v>0</v>
      </c>
      <c r="Q49" s="37">
        <v>0</v>
      </c>
      <c r="R49" s="1" t="s">
        <v>175</v>
      </c>
      <c r="S49" s="4" t="s">
        <v>12</v>
      </c>
      <c r="T49" s="51">
        <v>3</v>
      </c>
      <c r="U49" s="4" t="s">
        <v>6</v>
      </c>
      <c r="V49" s="6">
        <f t="shared" si="5"/>
        <v>0</v>
      </c>
      <c r="W49" s="4"/>
    </row>
    <row r="50" spans="2:23" x14ac:dyDescent="0.3">
      <c r="B50" s="7"/>
      <c r="C50" s="1"/>
      <c r="D50" s="7"/>
      <c r="E50" s="1"/>
      <c r="F50" s="4"/>
      <c r="G50" s="7"/>
      <c r="H50" s="6"/>
      <c r="I50" s="6"/>
      <c r="J50" s="7"/>
      <c r="K50" s="13"/>
      <c r="L50" s="4"/>
      <c r="M50" s="1" t="s">
        <v>189</v>
      </c>
      <c r="N50" s="38">
        <v>2.4</v>
      </c>
      <c r="O50" s="6" t="s">
        <v>12</v>
      </c>
      <c r="P50" s="6">
        <f>N50*Q50</f>
        <v>0</v>
      </c>
      <c r="Q50" s="37">
        <v>0</v>
      </c>
      <c r="R50" s="1" t="s">
        <v>175</v>
      </c>
      <c r="S50" s="4" t="s">
        <v>12</v>
      </c>
      <c r="T50" s="51">
        <v>23</v>
      </c>
      <c r="U50" s="4" t="s">
        <v>6</v>
      </c>
      <c r="V50" s="6">
        <f t="shared" si="5"/>
        <v>0</v>
      </c>
      <c r="W50" s="4"/>
    </row>
    <row r="51" spans="2:23" x14ac:dyDescent="0.3">
      <c r="B51" s="7"/>
      <c r="C51" s="1" t="s">
        <v>190</v>
      </c>
      <c r="D51" s="36">
        <v>0</v>
      </c>
      <c r="E51" s="1" t="s">
        <v>11</v>
      </c>
      <c r="F51" s="4" t="s">
        <v>12</v>
      </c>
      <c r="G51" s="7">
        <v>2.2999999999999998</v>
      </c>
      <c r="H51" s="6" t="s">
        <v>6</v>
      </c>
      <c r="I51" s="6">
        <f t="shared" ref="I51:I56" si="6">G51*D51</f>
        <v>0</v>
      </c>
      <c r="J51" s="7"/>
      <c r="K51" s="13"/>
      <c r="L51" s="4"/>
      <c r="M51" s="1" t="s">
        <v>191</v>
      </c>
      <c r="N51" s="38">
        <v>1</v>
      </c>
      <c r="O51" s="6" t="s">
        <v>12</v>
      </c>
      <c r="P51" s="6">
        <f>N51*Q51</f>
        <v>0</v>
      </c>
      <c r="Q51" s="37">
        <v>0</v>
      </c>
      <c r="R51" s="1" t="s">
        <v>175</v>
      </c>
      <c r="S51" s="4" t="s">
        <v>12</v>
      </c>
      <c r="T51" s="51">
        <v>6</v>
      </c>
      <c r="U51" s="4" t="s">
        <v>6</v>
      </c>
      <c r="V51" s="6">
        <f>T51*Q51</f>
        <v>0</v>
      </c>
      <c r="W51" s="4"/>
    </row>
    <row r="52" spans="2:23" x14ac:dyDescent="0.3">
      <c r="B52" s="7"/>
      <c r="C52" s="1" t="s">
        <v>192</v>
      </c>
      <c r="D52" s="36">
        <v>0</v>
      </c>
      <c r="E52" s="1" t="s">
        <v>11</v>
      </c>
      <c r="F52" s="4" t="s">
        <v>12</v>
      </c>
      <c r="G52" s="7">
        <v>0.9</v>
      </c>
      <c r="H52" s="6" t="s">
        <v>6</v>
      </c>
      <c r="I52" s="6">
        <f t="shared" si="6"/>
        <v>0</v>
      </c>
      <c r="J52" s="7"/>
      <c r="K52" s="13"/>
      <c r="L52" s="4"/>
      <c r="M52" s="1"/>
      <c r="N52" s="38"/>
      <c r="O52" s="6"/>
      <c r="P52" s="6"/>
      <c r="Q52" s="40"/>
      <c r="R52" s="1"/>
      <c r="S52" s="4"/>
      <c r="T52" s="51"/>
      <c r="U52" s="4"/>
      <c r="V52" s="6"/>
      <c r="W52" s="4"/>
    </row>
    <row r="53" spans="2:23" x14ac:dyDescent="0.3">
      <c r="B53" s="7"/>
      <c r="C53" s="1" t="s">
        <v>193</v>
      </c>
      <c r="D53" s="36">
        <v>0</v>
      </c>
      <c r="E53" s="1" t="s">
        <v>11</v>
      </c>
      <c r="F53" s="4" t="s">
        <v>12</v>
      </c>
      <c r="G53" s="7">
        <v>0.3</v>
      </c>
      <c r="H53" s="6" t="s">
        <v>6</v>
      </c>
      <c r="I53" s="6">
        <f t="shared" si="6"/>
        <v>0</v>
      </c>
      <c r="J53" s="7"/>
      <c r="K53" s="13"/>
      <c r="L53" s="4"/>
      <c r="M53" s="1" t="s">
        <v>194</v>
      </c>
      <c r="N53" s="51">
        <v>15</v>
      </c>
      <c r="O53" s="6" t="s">
        <v>12</v>
      </c>
      <c r="P53" s="6">
        <f t="shared" ref="P53:P60" si="7">N53*Q53</f>
        <v>0</v>
      </c>
      <c r="Q53" s="37">
        <v>0</v>
      </c>
      <c r="R53" s="1" t="s">
        <v>175</v>
      </c>
      <c r="S53" s="4" t="s">
        <v>12</v>
      </c>
      <c r="T53" s="51">
        <v>45</v>
      </c>
      <c r="U53" s="4" t="s">
        <v>6</v>
      </c>
      <c r="V53" s="6">
        <f t="shared" ref="V53:V60" si="8">T53*Q53</f>
        <v>0</v>
      </c>
      <c r="W53" s="4"/>
    </row>
    <row r="54" spans="2:23" x14ac:dyDescent="0.3">
      <c r="B54" s="7"/>
      <c r="C54" s="1" t="s">
        <v>195</v>
      </c>
      <c r="D54" s="36">
        <v>0</v>
      </c>
      <c r="E54" s="1" t="s">
        <v>11</v>
      </c>
      <c r="F54" s="4" t="s">
        <v>12</v>
      </c>
      <c r="G54" s="7">
        <v>1.2</v>
      </c>
      <c r="H54" s="6" t="s">
        <v>6</v>
      </c>
      <c r="I54" s="6">
        <f t="shared" si="6"/>
        <v>0</v>
      </c>
      <c r="J54" s="7"/>
      <c r="K54" s="13"/>
      <c r="L54" s="4"/>
      <c r="M54" s="1" t="s">
        <v>196</v>
      </c>
      <c r="N54" s="51">
        <v>40</v>
      </c>
      <c r="O54" s="6" t="s">
        <v>12</v>
      </c>
      <c r="P54" s="6">
        <f t="shared" si="7"/>
        <v>0</v>
      </c>
      <c r="Q54" s="37">
        <v>0</v>
      </c>
      <c r="R54" s="1" t="s">
        <v>175</v>
      </c>
      <c r="S54" s="4" t="s">
        <v>12</v>
      </c>
      <c r="T54" s="51">
        <v>200</v>
      </c>
      <c r="U54" s="4" t="s">
        <v>6</v>
      </c>
      <c r="V54" s="6">
        <f t="shared" si="8"/>
        <v>0</v>
      </c>
      <c r="W54" s="4"/>
    </row>
    <row r="55" spans="2:23" x14ac:dyDescent="0.3">
      <c r="B55" s="7"/>
      <c r="C55" s="1" t="s">
        <v>197</v>
      </c>
      <c r="D55" s="36">
        <v>0</v>
      </c>
      <c r="E55" s="1" t="s">
        <v>11</v>
      </c>
      <c r="F55" s="4" t="s">
        <v>12</v>
      </c>
      <c r="G55" s="7">
        <v>3.1</v>
      </c>
      <c r="H55" s="6" t="s">
        <v>6</v>
      </c>
      <c r="I55" s="6">
        <f t="shared" si="6"/>
        <v>0</v>
      </c>
      <c r="J55" s="7"/>
      <c r="K55" s="13"/>
      <c r="L55" s="4"/>
      <c r="M55" s="1" t="s">
        <v>198</v>
      </c>
      <c r="N55" s="51">
        <v>45</v>
      </c>
      <c r="O55" s="6" t="s">
        <v>12</v>
      </c>
      <c r="P55" s="6">
        <f t="shared" si="7"/>
        <v>0</v>
      </c>
      <c r="Q55" s="37">
        <v>0</v>
      </c>
      <c r="R55" s="1" t="s">
        <v>175</v>
      </c>
      <c r="S55" s="4" t="s">
        <v>12</v>
      </c>
      <c r="T55" s="51">
        <v>125</v>
      </c>
      <c r="U55" s="4" t="s">
        <v>6</v>
      </c>
      <c r="V55" s="6">
        <f t="shared" si="8"/>
        <v>0</v>
      </c>
      <c r="W55" s="4"/>
    </row>
    <row r="56" spans="2:23" x14ac:dyDescent="0.3">
      <c r="B56" s="7"/>
      <c r="C56" s="1" t="s">
        <v>199</v>
      </c>
      <c r="D56" s="36">
        <v>0</v>
      </c>
      <c r="E56" s="1" t="s">
        <v>11</v>
      </c>
      <c r="F56" s="4" t="s">
        <v>12</v>
      </c>
      <c r="G56" s="7">
        <v>0.6</v>
      </c>
      <c r="H56" s="6" t="s">
        <v>6</v>
      </c>
      <c r="I56" s="6">
        <f t="shared" si="6"/>
        <v>0</v>
      </c>
      <c r="J56" s="7"/>
      <c r="K56" s="13"/>
      <c r="L56" s="4"/>
      <c r="M56" s="1" t="s">
        <v>200</v>
      </c>
      <c r="N56" s="51">
        <v>35</v>
      </c>
      <c r="O56" s="6" t="s">
        <v>12</v>
      </c>
      <c r="P56" s="6">
        <f t="shared" si="7"/>
        <v>0</v>
      </c>
      <c r="Q56" s="37">
        <v>0</v>
      </c>
      <c r="R56" s="1" t="s">
        <v>175</v>
      </c>
      <c r="S56" s="4" t="s">
        <v>12</v>
      </c>
      <c r="T56" s="51">
        <v>100</v>
      </c>
      <c r="U56" s="4" t="s">
        <v>6</v>
      </c>
      <c r="V56" s="6">
        <f t="shared" si="8"/>
        <v>0</v>
      </c>
      <c r="W56" s="4"/>
    </row>
    <row r="57" spans="2:23" x14ac:dyDescent="0.3">
      <c r="B57" s="7"/>
      <c r="C57" s="1"/>
      <c r="D57" s="39"/>
      <c r="E57" s="1"/>
      <c r="F57" s="4"/>
      <c r="G57" s="7"/>
      <c r="H57" s="6"/>
      <c r="I57" s="6"/>
      <c r="J57" s="7"/>
      <c r="K57" s="13"/>
      <c r="L57" s="4"/>
      <c r="M57" s="1" t="s">
        <v>201</v>
      </c>
      <c r="N57" s="51">
        <v>60</v>
      </c>
      <c r="O57" s="6" t="s">
        <v>12</v>
      </c>
      <c r="P57" s="6">
        <f t="shared" si="7"/>
        <v>0</v>
      </c>
      <c r="Q57" s="37">
        <v>0</v>
      </c>
      <c r="R57" s="1" t="s">
        <v>175</v>
      </c>
      <c r="S57" s="4" t="s">
        <v>12</v>
      </c>
      <c r="T57" s="51">
        <v>125</v>
      </c>
      <c r="U57" s="4" t="s">
        <v>6</v>
      </c>
      <c r="V57" s="6">
        <f t="shared" si="8"/>
        <v>0</v>
      </c>
      <c r="W57" s="4"/>
    </row>
    <row r="58" spans="2:23" x14ac:dyDescent="0.3">
      <c r="B58" s="7"/>
      <c r="C58" s="1" t="s">
        <v>202</v>
      </c>
      <c r="D58" s="36">
        <v>0</v>
      </c>
      <c r="E58" s="1" t="s">
        <v>11</v>
      </c>
      <c r="F58" s="4" t="s">
        <v>12</v>
      </c>
      <c r="G58" s="7">
        <v>1.4</v>
      </c>
      <c r="H58" s="6" t="s">
        <v>6</v>
      </c>
      <c r="I58" s="6">
        <f t="shared" ref="I58:I65" si="9">G58*D58</f>
        <v>0</v>
      </c>
      <c r="J58" s="7"/>
      <c r="K58" s="13"/>
      <c r="L58" s="4"/>
      <c r="M58" s="1" t="s">
        <v>203</v>
      </c>
      <c r="N58" s="51">
        <v>100</v>
      </c>
      <c r="O58" s="6" t="s">
        <v>12</v>
      </c>
      <c r="P58" s="6">
        <f t="shared" si="7"/>
        <v>0</v>
      </c>
      <c r="Q58" s="37">
        <v>0</v>
      </c>
      <c r="R58" s="1" t="s">
        <v>175</v>
      </c>
      <c r="S58" s="4" t="s">
        <v>12</v>
      </c>
      <c r="T58" s="51">
        <v>185</v>
      </c>
      <c r="U58" s="4" t="s">
        <v>6</v>
      </c>
      <c r="V58" s="6">
        <f t="shared" si="8"/>
        <v>0</v>
      </c>
      <c r="W58" s="4"/>
    </row>
    <row r="59" spans="2:23" x14ac:dyDescent="0.3">
      <c r="B59" s="7"/>
      <c r="C59" s="1" t="s">
        <v>204</v>
      </c>
      <c r="D59" s="36">
        <v>0</v>
      </c>
      <c r="E59" s="1" t="s">
        <v>11</v>
      </c>
      <c r="F59" s="4" t="s">
        <v>12</v>
      </c>
      <c r="G59" s="7">
        <v>1.1000000000000001</v>
      </c>
      <c r="H59" s="6" t="s">
        <v>6</v>
      </c>
      <c r="I59" s="6">
        <f t="shared" si="9"/>
        <v>0</v>
      </c>
      <c r="J59" s="7"/>
      <c r="K59" s="13"/>
      <c r="L59" s="4"/>
      <c r="M59" s="1" t="s">
        <v>205</v>
      </c>
      <c r="N59" s="51">
        <v>12</v>
      </c>
      <c r="O59" s="6" t="s">
        <v>12</v>
      </c>
      <c r="P59" s="6">
        <f t="shared" si="7"/>
        <v>0</v>
      </c>
      <c r="Q59" s="37">
        <v>0</v>
      </c>
      <c r="R59" s="1" t="s">
        <v>175</v>
      </c>
      <c r="S59" s="4" t="s">
        <v>12</v>
      </c>
      <c r="T59" s="51">
        <v>84</v>
      </c>
      <c r="U59" s="4" t="s">
        <v>6</v>
      </c>
      <c r="V59" s="6">
        <f t="shared" si="8"/>
        <v>0</v>
      </c>
      <c r="W59" s="4"/>
    </row>
    <row r="60" spans="2:23" x14ac:dyDescent="0.3">
      <c r="B60" s="7"/>
      <c r="C60" s="1" t="s">
        <v>206</v>
      </c>
      <c r="D60" s="36">
        <v>0</v>
      </c>
      <c r="E60" s="1" t="s">
        <v>11</v>
      </c>
      <c r="F60" s="4" t="s">
        <v>12</v>
      </c>
      <c r="G60" s="7">
        <v>1.2</v>
      </c>
      <c r="H60" s="6" t="s">
        <v>6</v>
      </c>
      <c r="I60" s="6">
        <f>G60*D60</f>
        <v>0</v>
      </c>
      <c r="J60" s="7"/>
      <c r="K60" s="13"/>
      <c r="L60" s="4"/>
      <c r="M60" s="1" t="s">
        <v>207</v>
      </c>
      <c r="N60" s="51">
        <v>10</v>
      </c>
      <c r="O60" s="6" t="s">
        <v>12</v>
      </c>
      <c r="P60" s="6">
        <f t="shared" si="7"/>
        <v>0</v>
      </c>
      <c r="Q60" s="37">
        <v>0</v>
      </c>
      <c r="R60" s="1" t="s">
        <v>175</v>
      </c>
      <c r="S60" s="4" t="s">
        <v>12</v>
      </c>
      <c r="T60" s="51">
        <v>15</v>
      </c>
      <c r="U60" s="4" t="s">
        <v>6</v>
      </c>
      <c r="V60" s="6">
        <f t="shared" si="8"/>
        <v>0</v>
      </c>
      <c r="W60" s="4"/>
    </row>
    <row r="61" spans="2:23" x14ac:dyDescent="0.3">
      <c r="B61" s="7"/>
      <c r="C61" s="1"/>
      <c r="D61" s="39"/>
      <c r="E61" s="1"/>
      <c r="F61" s="4"/>
      <c r="G61" s="7"/>
      <c r="H61" s="4"/>
      <c r="I61" s="4"/>
      <c r="J61" s="7"/>
      <c r="K61" s="13"/>
      <c r="L61" s="42"/>
      <c r="M61" s="43" t="s">
        <v>166</v>
      </c>
      <c r="N61" s="47"/>
      <c r="O61" s="47"/>
      <c r="P61" s="47">
        <f>SUM(P42:P60)</f>
        <v>0</v>
      </c>
      <c r="Q61" s="45">
        <f>SUM(Q42:Q60)</f>
        <v>0</v>
      </c>
      <c r="R61" s="43" t="s">
        <v>175</v>
      </c>
      <c r="S61" s="44"/>
      <c r="T61" s="52"/>
      <c r="U61" s="44"/>
      <c r="V61" s="47">
        <f>SUM(V42:V60)</f>
        <v>0</v>
      </c>
      <c r="W61" s="42" t="s">
        <v>7</v>
      </c>
    </row>
    <row r="62" spans="2:23" x14ac:dyDescent="0.3">
      <c r="B62" s="7"/>
      <c r="C62" s="1" t="s">
        <v>208</v>
      </c>
      <c r="D62" s="36">
        <v>0</v>
      </c>
      <c r="E62" s="1" t="s">
        <v>11</v>
      </c>
      <c r="F62" s="4" t="s">
        <v>12</v>
      </c>
      <c r="G62" s="7">
        <v>0.5</v>
      </c>
      <c r="H62" s="6" t="s">
        <v>6</v>
      </c>
      <c r="I62" s="6">
        <f t="shared" ref="I62" si="10">G62*D62</f>
        <v>0</v>
      </c>
      <c r="J62" s="7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5"/>
      <c r="W62" s="13"/>
    </row>
    <row r="63" spans="2:23" x14ac:dyDescent="0.3">
      <c r="B63" s="7"/>
      <c r="C63" s="1" t="s">
        <v>93</v>
      </c>
      <c r="D63" s="36">
        <v>0</v>
      </c>
      <c r="E63" s="1" t="s">
        <v>11</v>
      </c>
      <c r="F63" s="4" t="s">
        <v>12</v>
      </c>
      <c r="G63" s="7">
        <v>1.9</v>
      </c>
      <c r="H63" s="6" t="s">
        <v>6</v>
      </c>
      <c r="I63" s="6">
        <f t="shared" si="9"/>
        <v>0</v>
      </c>
      <c r="J63" s="7"/>
      <c r="K63" s="13"/>
      <c r="L63" s="13"/>
      <c r="M63" s="13"/>
      <c r="N63" s="13"/>
      <c r="O63" s="13"/>
      <c r="P63" s="13"/>
      <c r="Q63" s="17"/>
      <c r="R63" s="13"/>
      <c r="S63" s="13"/>
      <c r="T63" s="18"/>
      <c r="U63" s="13"/>
      <c r="V63" s="15"/>
      <c r="W63" s="13"/>
    </row>
    <row r="64" spans="2:23" x14ac:dyDescent="0.3">
      <c r="B64" s="7"/>
      <c r="C64" s="1" t="s">
        <v>94</v>
      </c>
      <c r="D64" s="36">
        <v>0</v>
      </c>
      <c r="E64" s="1" t="s">
        <v>11</v>
      </c>
      <c r="F64" s="4" t="s">
        <v>12</v>
      </c>
      <c r="G64" s="7">
        <v>2.2999999999999998</v>
      </c>
      <c r="H64" s="6" t="s">
        <v>6</v>
      </c>
      <c r="I64" s="6">
        <f t="shared" si="9"/>
        <v>0</v>
      </c>
      <c r="J64" s="7"/>
      <c r="K64" s="13"/>
      <c r="L64" s="23"/>
      <c r="M64" s="20" t="s">
        <v>95</v>
      </c>
      <c r="N64" s="21"/>
      <c r="O64" s="22"/>
      <c r="P64" s="23"/>
      <c r="Q64" s="53"/>
      <c r="R64" s="23"/>
      <c r="S64" s="23"/>
      <c r="T64" s="54"/>
      <c r="U64" s="23"/>
      <c r="V64" s="23"/>
      <c r="W64" s="23"/>
    </row>
    <row r="65" spans="2:23" x14ac:dyDescent="0.3">
      <c r="B65" s="7"/>
      <c r="C65" s="1" t="s">
        <v>209</v>
      </c>
      <c r="D65" s="36">
        <v>0</v>
      </c>
      <c r="E65" s="1" t="s">
        <v>11</v>
      </c>
      <c r="F65" s="4" t="s">
        <v>12</v>
      </c>
      <c r="G65" s="7">
        <v>4.2</v>
      </c>
      <c r="H65" s="6" t="s">
        <v>6</v>
      </c>
      <c r="I65" s="6">
        <f t="shared" si="9"/>
        <v>0</v>
      </c>
      <c r="J65" s="7"/>
      <c r="K65" s="13"/>
      <c r="L65" s="31"/>
      <c r="M65" s="29" t="s">
        <v>210</v>
      </c>
      <c r="N65" s="55" t="s">
        <v>174</v>
      </c>
      <c r="O65" s="29"/>
      <c r="P65" s="31" t="s">
        <v>12</v>
      </c>
      <c r="Q65" s="34" t="s">
        <v>128</v>
      </c>
      <c r="R65" s="31"/>
      <c r="S65" s="31" t="s">
        <v>99</v>
      </c>
      <c r="T65" s="35" t="s">
        <v>5</v>
      </c>
      <c r="U65" s="31" t="s">
        <v>6</v>
      </c>
      <c r="V65" s="31" t="s">
        <v>7</v>
      </c>
      <c r="W65" s="31"/>
    </row>
    <row r="66" spans="2:23" x14ac:dyDescent="0.3">
      <c r="B66" s="7"/>
      <c r="C66" s="1"/>
      <c r="D66" s="41"/>
      <c r="E66" s="1"/>
      <c r="F66" s="4"/>
      <c r="G66" s="7"/>
      <c r="H66" s="6"/>
      <c r="I66" s="6"/>
      <c r="J66" s="7"/>
      <c r="K66" s="13"/>
      <c r="L66" s="56"/>
      <c r="M66" s="1" t="s">
        <v>211</v>
      </c>
      <c r="N66" s="36">
        <v>0</v>
      </c>
      <c r="O66" s="1" t="s">
        <v>101</v>
      </c>
      <c r="P66" s="4" t="s">
        <v>12</v>
      </c>
      <c r="Q66" s="57">
        <f>$P$61+$D$80</f>
        <v>0</v>
      </c>
      <c r="R66" s="58" t="s">
        <v>11</v>
      </c>
      <c r="S66" s="4" t="s">
        <v>99</v>
      </c>
      <c r="T66" s="59">
        <v>5.0000000000000004E-6</v>
      </c>
      <c r="U66" s="56" t="s">
        <v>6</v>
      </c>
      <c r="V66" s="6">
        <f>T66*Q66*N66</f>
        <v>0</v>
      </c>
      <c r="W66" s="56"/>
    </row>
    <row r="67" spans="2:23" x14ac:dyDescent="0.3">
      <c r="B67" s="4"/>
      <c r="C67" s="1" t="s">
        <v>212</v>
      </c>
      <c r="D67" s="36">
        <v>0</v>
      </c>
      <c r="E67" s="1" t="s">
        <v>11</v>
      </c>
      <c r="F67" s="4" t="s">
        <v>12</v>
      </c>
      <c r="G67" s="7">
        <v>2.2999999999999998</v>
      </c>
      <c r="H67" s="6" t="s">
        <v>6</v>
      </c>
      <c r="I67" s="6">
        <f>G67*D67</f>
        <v>0</v>
      </c>
      <c r="J67" s="7"/>
      <c r="K67" s="13"/>
      <c r="L67" s="56"/>
      <c r="M67" s="1" t="s">
        <v>213</v>
      </c>
      <c r="N67" s="36">
        <v>0</v>
      </c>
      <c r="O67" s="1" t="s">
        <v>101</v>
      </c>
      <c r="P67" s="4" t="s">
        <v>12</v>
      </c>
      <c r="Q67" s="57">
        <f>$P$61+$D$80</f>
        <v>0</v>
      </c>
      <c r="R67" s="58" t="s">
        <v>11</v>
      </c>
      <c r="S67" s="4" t="s">
        <v>99</v>
      </c>
      <c r="T67" s="59">
        <v>8.7000000000000001E-5</v>
      </c>
      <c r="U67" s="56" t="s">
        <v>6</v>
      </c>
      <c r="V67" s="6">
        <f t="shared" ref="V67:V69" si="11">T67*Q67*N67</f>
        <v>0</v>
      </c>
      <c r="W67" s="56"/>
    </row>
    <row r="68" spans="2:23" x14ac:dyDescent="0.3">
      <c r="B68" s="7"/>
      <c r="C68" s="1" t="s">
        <v>214</v>
      </c>
      <c r="D68" s="36">
        <v>0</v>
      </c>
      <c r="E68" s="1" t="s">
        <v>11</v>
      </c>
      <c r="F68" s="4" t="s">
        <v>12</v>
      </c>
      <c r="G68" s="7">
        <v>3.9</v>
      </c>
      <c r="H68" s="6" t="s">
        <v>6</v>
      </c>
      <c r="I68" s="6">
        <f>G68*D68</f>
        <v>0</v>
      </c>
      <c r="J68" s="7"/>
      <c r="K68" s="13"/>
      <c r="L68" s="56"/>
      <c r="M68" s="1" t="s">
        <v>215</v>
      </c>
      <c r="N68" s="36">
        <v>0</v>
      </c>
      <c r="O68" s="1" t="s">
        <v>101</v>
      </c>
      <c r="P68" s="4" t="s">
        <v>12</v>
      </c>
      <c r="Q68" s="57">
        <f>$P$61+$D$80</f>
        <v>0</v>
      </c>
      <c r="R68" s="58" t="s">
        <v>11</v>
      </c>
      <c r="S68" s="4" t="s">
        <v>99</v>
      </c>
      <c r="T68" s="59">
        <v>2.6400000000000002E-4</v>
      </c>
      <c r="U68" s="56" t="s">
        <v>6</v>
      </c>
      <c r="V68" s="6">
        <f t="shared" si="11"/>
        <v>0</v>
      </c>
      <c r="W68" s="56"/>
    </row>
    <row r="69" spans="2:23" x14ac:dyDescent="0.3">
      <c r="B69" s="7"/>
      <c r="C69" s="1" t="s">
        <v>216</v>
      </c>
      <c r="D69" s="36">
        <v>0</v>
      </c>
      <c r="E69" s="1" t="s">
        <v>11</v>
      </c>
      <c r="F69" s="4" t="s">
        <v>12</v>
      </c>
      <c r="G69" s="7">
        <v>3.1</v>
      </c>
      <c r="H69" s="6" t="s">
        <v>6</v>
      </c>
      <c r="I69" s="6">
        <f>G69*D69</f>
        <v>0</v>
      </c>
      <c r="J69" s="7"/>
      <c r="K69" s="13"/>
      <c r="L69" s="56"/>
      <c r="M69" s="1" t="s">
        <v>217</v>
      </c>
      <c r="N69" s="36">
        <v>0</v>
      </c>
      <c r="O69" s="1" t="s">
        <v>101</v>
      </c>
      <c r="P69" s="4" t="s">
        <v>12</v>
      </c>
      <c r="Q69" s="57">
        <f>$P$61+$D$80</f>
        <v>0</v>
      </c>
      <c r="R69" s="58" t="s">
        <v>11</v>
      </c>
      <c r="S69" s="4" t="s">
        <v>99</v>
      </c>
      <c r="T69" s="59">
        <v>1.415E-3</v>
      </c>
      <c r="U69" s="56" t="s">
        <v>6</v>
      </c>
      <c r="V69" s="6">
        <f t="shared" si="11"/>
        <v>0</v>
      </c>
      <c r="W69" s="56"/>
    </row>
    <row r="70" spans="2:23" x14ac:dyDescent="0.3">
      <c r="B70" s="7"/>
      <c r="C70" s="1" t="s">
        <v>218</v>
      </c>
      <c r="D70" s="36">
        <v>0</v>
      </c>
      <c r="E70" s="1" t="s">
        <v>11</v>
      </c>
      <c r="F70" s="4" t="s">
        <v>12</v>
      </c>
      <c r="G70" s="7">
        <v>3.3</v>
      </c>
      <c r="H70" s="6" t="s">
        <v>6</v>
      </c>
      <c r="I70" s="6">
        <f>G70*D70</f>
        <v>0</v>
      </c>
      <c r="J70" s="7"/>
      <c r="K70" s="13"/>
      <c r="L70" s="42"/>
      <c r="M70" s="43" t="s">
        <v>166</v>
      </c>
      <c r="N70" s="60">
        <f>SUM(N66:N69)</f>
        <v>0</v>
      </c>
      <c r="O70" s="43" t="s">
        <v>101</v>
      </c>
      <c r="P70" s="44"/>
      <c r="Q70" s="45"/>
      <c r="R70" s="44"/>
      <c r="S70" s="44"/>
      <c r="T70" s="61"/>
      <c r="U70" s="42"/>
      <c r="V70" s="47">
        <f>SUM(V66:V69)</f>
        <v>0</v>
      </c>
      <c r="W70" s="42" t="s">
        <v>7</v>
      </c>
    </row>
    <row r="71" spans="2:23" x14ac:dyDescent="0.3">
      <c r="B71" s="7"/>
      <c r="C71" s="1" t="s">
        <v>219</v>
      </c>
      <c r="D71" s="36">
        <v>0</v>
      </c>
      <c r="E71" s="1" t="s">
        <v>11</v>
      </c>
      <c r="F71" s="4" t="s">
        <v>12</v>
      </c>
      <c r="G71" s="7">
        <v>2.8</v>
      </c>
      <c r="H71" s="6" t="s">
        <v>6</v>
      </c>
      <c r="I71" s="6">
        <f>G71*D71</f>
        <v>0</v>
      </c>
      <c r="J71" s="7"/>
      <c r="K71" s="13"/>
      <c r="V71" s="62"/>
    </row>
    <row r="72" spans="2:23" x14ac:dyDescent="0.3">
      <c r="B72" s="7"/>
      <c r="C72" s="1"/>
      <c r="D72" s="39"/>
      <c r="E72" s="1"/>
      <c r="F72" s="4"/>
      <c r="G72" s="7"/>
      <c r="H72" s="6"/>
      <c r="I72" s="6"/>
      <c r="J72" s="7"/>
      <c r="K72" s="13"/>
      <c r="V72" s="62"/>
    </row>
    <row r="73" spans="2:23" ht="14.4" customHeight="1" x14ac:dyDescent="0.3">
      <c r="B73" s="7"/>
      <c r="C73" s="1" t="s">
        <v>220</v>
      </c>
      <c r="D73" s="36">
        <v>0</v>
      </c>
      <c r="E73" s="1" t="s">
        <v>11</v>
      </c>
      <c r="F73" s="4" t="s">
        <v>12</v>
      </c>
      <c r="G73" s="7">
        <v>3.6</v>
      </c>
      <c r="H73" s="6" t="s">
        <v>6</v>
      </c>
      <c r="I73" s="6">
        <f t="shared" ref="I73:I74" si="12">G73*D73</f>
        <v>0</v>
      </c>
      <c r="J73" s="7"/>
      <c r="K73" s="13"/>
      <c r="L73" s="63"/>
      <c r="M73" s="89" t="s">
        <v>221</v>
      </c>
      <c r="N73" s="63"/>
      <c r="O73" s="63"/>
      <c r="P73" s="63"/>
      <c r="Q73" s="65"/>
      <c r="R73" s="63"/>
      <c r="S73" s="63"/>
      <c r="T73" s="66"/>
      <c r="U73" s="63"/>
      <c r="V73" s="67"/>
      <c r="W73" s="63"/>
    </row>
    <row r="74" spans="2:23" ht="15.6" x14ac:dyDescent="0.3">
      <c r="B74" s="7"/>
      <c r="C74" s="1" t="s">
        <v>222</v>
      </c>
      <c r="D74" s="36">
        <v>0</v>
      </c>
      <c r="E74" s="1" t="s">
        <v>11</v>
      </c>
      <c r="F74" s="4" t="s">
        <v>12</v>
      </c>
      <c r="G74" s="7">
        <v>10.6</v>
      </c>
      <c r="H74" s="6" t="s">
        <v>6</v>
      </c>
      <c r="I74" s="6">
        <f t="shared" si="12"/>
        <v>0</v>
      </c>
      <c r="J74" s="7"/>
      <c r="K74" s="13"/>
      <c r="L74" s="63"/>
      <c r="M74" s="90"/>
      <c r="N74" s="69"/>
      <c r="O74" s="70"/>
      <c r="P74" s="63"/>
      <c r="Q74" s="65"/>
      <c r="R74" s="63"/>
      <c r="S74" s="63"/>
      <c r="T74" s="66"/>
      <c r="U74" s="63"/>
      <c r="V74" s="67"/>
      <c r="W74" s="63"/>
    </row>
    <row r="75" spans="2:23" x14ac:dyDescent="0.3">
      <c r="B75" s="7"/>
      <c r="C75" s="1" t="s">
        <v>223</v>
      </c>
      <c r="D75" s="36">
        <v>0</v>
      </c>
      <c r="E75" s="1" t="s">
        <v>11</v>
      </c>
      <c r="F75" s="4" t="s">
        <v>12</v>
      </c>
      <c r="G75" s="7">
        <v>12.4</v>
      </c>
      <c r="H75" s="6" t="s">
        <v>6</v>
      </c>
      <c r="I75" s="6">
        <f>G75*D75</f>
        <v>0</v>
      </c>
      <c r="J75" s="7"/>
      <c r="K75" s="13"/>
      <c r="L75" s="71"/>
      <c r="M75" s="71" t="s">
        <v>224</v>
      </c>
      <c r="N75" s="72"/>
      <c r="O75" s="72"/>
      <c r="P75" s="72"/>
      <c r="Q75" s="73"/>
      <c r="R75" s="72"/>
      <c r="S75" s="72"/>
      <c r="T75" s="74" t="s">
        <v>115</v>
      </c>
      <c r="U75" s="71"/>
      <c r="V75" s="72" t="s">
        <v>7</v>
      </c>
      <c r="W75" s="71"/>
    </row>
    <row r="76" spans="2:23" x14ac:dyDescent="0.3">
      <c r="B76" s="7"/>
      <c r="C76" s="1" t="s">
        <v>225</v>
      </c>
      <c r="D76" s="36">
        <v>0</v>
      </c>
      <c r="E76" s="1" t="s">
        <v>11</v>
      </c>
      <c r="F76" s="4" t="s">
        <v>12</v>
      </c>
      <c r="G76" s="7">
        <v>14</v>
      </c>
      <c r="H76" s="6" t="s">
        <v>6</v>
      </c>
      <c r="I76" s="6">
        <f>G76*D76</f>
        <v>0</v>
      </c>
      <c r="J76" s="7"/>
      <c r="K76" s="13"/>
      <c r="L76" s="1"/>
      <c r="M76" s="1" t="s">
        <v>124</v>
      </c>
      <c r="N76" s="4"/>
      <c r="O76" s="4"/>
      <c r="P76" s="4"/>
      <c r="Q76" s="8"/>
      <c r="R76" s="4"/>
      <c r="S76" s="4"/>
      <c r="T76" s="51">
        <f>D80</f>
        <v>0</v>
      </c>
      <c r="U76" s="1" t="s">
        <v>117</v>
      </c>
      <c r="V76" s="6">
        <f>I80</f>
        <v>0</v>
      </c>
      <c r="W76" s="1"/>
    </row>
    <row r="77" spans="2:23" x14ac:dyDescent="0.3">
      <c r="B77" s="7"/>
      <c r="C77" s="1" t="s">
        <v>226</v>
      </c>
      <c r="D77" s="36">
        <v>0</v>
      </c>
      <c r="E77" s="1" t="s">
        <v>11</v>
      </c>
      <c r="F77" s="4" t="s">
        <v>12</v>
      </c>
      <c r="G77" s="7">
        <v>15.5</v>
      </c>
      <c r="H77" s="6" t="s">
        <v>6</v>
      </c>
      <c r="I77" s="6">
        <f>G78*D78</f>
        <v>0</v>
      </c>
      <c r="J77" s="7"/>
      <c r="K77" s="13"/>
      <c r="L77" s="1"/>
      <c r="M77" s="1" t="s">
        <v>125</v>
      </c>
      <c r="N77" s="4"/>
      <c r="O77" s="4"/>
      <c r="P77" s="4"/>
      <c r="Q77" s="8"/>
      <c r="R77" s="4"/>
      <c r="S77" s="4"/>
      <c r="T77" s="51">
        <f>Q37</f>
        <v>0</v>
      </c>
      <c r="U77" s="1" t="s">
        <v>119</v>
      </c>
      <c r="V77" s="6">
        <f>V37</f>
        <v>0</v>
      </c>
      <c r="W77" s="1"/>
    </row>
    <row r="78" spans="2:23" x14ac:dyDescent="0.3">
      <c r="B78" s="7"/>
      <c r="C78" s="1" t="s">
        <v>227</v>
      </c>
      <c r="D78" s="36">
        <v>0</v>
      </c>
      <c r="E78" s="1" t="s">
        <v>11</v>
      </c>
      <c r="F78" s="4" t="s">
        <v>12</v>
      </c>
      <c r="G78" s="7">
        <v>18</v>
      </c>
      <c r="H78" s="6" t="s">
        <v>6</v>
      </c>
      <c r="I78" s="6">
        <f>G79*D79</f>
        <v>0</v>
      </c>
      <c r="J78" s="7"/>
      <c r="K78" s="13"/>
      <c r="L78" s="1"/>
      <c r="M78" s="1" t="s">
        <v>170</v>
      </c>
      <c r="N78" s="4"/>
      <c r="O78" s="4"/>
      <c r="P78" s="4"/>
      <c r="Q78" s="8"/>
      <c r="R78" s="4"/>
      <c r="S78" s="4"/>
      <c r="T78" s="51">
        <f>Q61</f>
        <v>0</v>
      </c>
      <c r="U78" s="1" t="s">
        <v>175</v>
      </c>
      <c r="V78" s="6">
        <f>V61</f>
        <v>0</v>
      </c>
      <c r="W78" s="1"/>
    </row>
    <row r="79" spans="2:23" x14ac:dyDescent="0.3">
      <c r="B79" s="7"/>
      <c r="C79" s="1" t="s">
        <v>228</v>
      </c>
      <c r="D79" s="36">
        <v>0</v>
      </c>
      <c r="E79" s="1" t="s">
        <v>11</v>
      </c>
      <c r="F79" s="4" t="s">
        <v>12</v>
      </c>
      <c r="G79" s="7">
        <v>28</v>
      </c>
      <c r="H79" s="6" t="s">
        <v>6</v>
      </c>
      <c r="I79" s="6">
        <f>G80*D80</f>
        <v>0</v>
      </c>
      <c r="J79" s="7"/>
      <c r="K79" s="13"/>
      <c r="L79" s="1"/>
      <c r="M79" s="1" t="s">
        <v>95</v>
      </c>
      <c r="N79" s="4"/>
      <c r="O79" s="4"/>
      <c r="P79" s="4"/>
      <c r="Q79" s="8"/>
      <c r="R79" s="4"/>
      <c r="S79" s="4"/>
      <c r="T79" s="51">
        <f>N70</f>
        <v>0</v>
      </c>
      <c r="U79" s="1" t="s">
        <v>122</v>
      </c>
      <c r="V79" s="6">
        <f>V70</f>
        <v>0</v>
      </c>
      <c r="W79" s="1"/>
    </row>
    <row r="80" spans="2:23" x14ac:dyDescent="0.3">
      <c r="B80" s="42"/>
      <c r="C80" s="43" t="s">
        <v>48</v>
      </c>
      <c r="D80" s="60">
        <f>SUM(D17:D79)</f>
        <v>0</v>
      </c>
      <c r="E80" s="43" t="s">
        <v>11</v>
      </c>
      <c r="F80" s="44"/>
      <c r="G80" s="76"/>
      <c r="H80" s="47"/>
      <c r="I80" s="47">
        <f>SUM(I17:I79)</f>
        <v>0</v>
      </c>
      <c r="J80" s="42" t="s">
        <v>7</v>
      </c>
      <c r="K80" s="13"/>
      <c r="L80" s="77"/>
      <c r="M80" s="78" t="s">
        <v>229</v>
      </c>
      <c r="N80" s="79"/>
      <c r="O80" s="79"/>
      <c r="P80" s="79"/>
      <c r="Q80" s="80"/>
      <c r="R80" s="79"/>
      <c r="S80" s="79"/>
      <c r="T80" s="81"/>
      <c r="U80" s="78"/>
      <c r="V80" s="82">
        <f>SUM(V76:V79)</f>
        <v>0</v>
      </c>
      <c r="W80" s="77" t="s">
        <v>7</v>
      </c>
    </row>
    <row r="81" spans="2:23" x14ac:dyDescent="0.3">
      <c r="B81" s="13"/>
      <c r="C81" s="11"/>
      <c r="D81" s="12"/>
      <c r="E81" s="11"/>
      <c r="F81" s="13"/>
      <c r="G81" s="83"/>
      <c r="H81" s="13"/>
      <c r="I81" s="13"/>
      <c r="J81" s="11"/>
      <c r="K81" s="13"/>
      <c r="L81" s="13"/>
      <c r="M81" s="13"/>
      <c r="N81" s="13"/>
      <c r="O81" s="13"/>
      <c r="P81" s="13"/>
      <c r="Q81" s="17"/>
      <c r="R81" s="13"/>
      <c r="S81" s="13"/>
      <c r="T81" s="18"/>
      <c r="U81" s="13"/>
      <c r="V81" s="15"/>
      <c r="W81" s="13"/>
    </row>
    <row r="82" spans="2:23" x14ac:dyDescent="0.3">
      <c r="B82" s="13"/>
      <c r="C82" s="11"/>
      <c r="D82" s="12"/>
      <c r="E82" s="11"/>
      <c r="F82" s="13"/>
      <c r="G82" s="83"/>
      <c r="H82" s="13"/>
      <c r="I82" s="13"/>
      <c r="J82" s="11"/>
      <c r="K82" s="13"/>
      <c r="L82" s="13"/>
      <c r="M82" s="13"/>
      <c r="N82" s="13"/>
      <c r="O82" s="13"/>
      <c r="P82" s="13"/>
      <c r="Q82" s="17"/>
      <c r="R82" s="13"/>
      <c r="S82" s="13"/>
      <c r="T82" s="18"/>
      <c r="U82" s="13"/>
      <c r="V82" s="15"/>
      <c r="W82" s="13"/>
    </row>
    <row r="83" spans="2:23" x14ac:dyDescent="0.3">
      <c r="B83" s="13"/>
      <c r="C83" s="10" t="s">
        <v>236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96"/>
      <c r="W83" s="13"/>
    </row>
    <row r="84" spans="2:23" x14ac:dyDescent="0.3">
      <c r="B84" s="13"/>
      <c r="C84" s="11" t="s">
        <v>237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96"/>
      <c r="W84" s="13"/>
    </row>
    <row r="85" spans="2:23" x14ac:dyDescent="0.3">
      <c r="B85" s="13"/>
      <c r="C85" s="11" t="s">
        <v>238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96"/>
      <c r="W85" s="13"/>
    </row>
    <row r="86" spans="2:23" x14ac:dyDescent="0.3">
      <c r="B86" s="13"/>
      <c r="C86" s="11" t="s">
        <v>235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96"/>
      <c r="W86" s="13"/>
    </row>
    <row r="87" spans="2:23" x14ac:dyDescent="0.3">
      <c r="G87" s="84"/>
      <c r="V87" s="85"/>
    </row>
    <row r="88" spans="2:23" x14ac:dyDescent="0.3">
      <c r="G88" s="84"/>
      <c r="V88" s="85"/>
    </row>
    <row r="89" spans="2:23" x14ac:dyDescent="0.3">
      <c r="C89" s="86"/>
      <c r="G89" s="84"/>
      <c r="V89" s="85"/>
    </row>
    <row r="90" spans="2:23" x14ac:dyDescent="0.3">
      <c r="G90" s="84"/>
      <c r="V90" s="85"/>
    </row>
    <row r="91" spans="2:23" x14ac:dyDescent="0.3">
      <c r="G91" s="84"/>
      <c r="V91" s="85"/>
    </row>
    <row r="92" spans="2:23" x14ac:dyDescent="0.3">
      <c r="G92" s="84"/>
      <c r="V92" s="85"/>
    </row>
    <row r="93" spans="2:23" x14ac:dyDescent="0.3">
      <c r="G93" s="84"/>
      <c r="V93" s="85"/>
    </row>
    <row r="94" spans="2:23" x14ac:dyDescent="0.3">
      <c r="G94" s="84"/>
      <c r="V94" s="85"/>
    </row>
    <row r="95" spans="2:23" x14ac:dyDescent="0.3">
      <c r="G95" s="84"/>
      <c r="V95" s="85"/>
    </row>
    <row r="96" spans="2:23" x14ac:dyDescent="0.3">
      <c r="G96" s="84"/>
      <c r="V96" s="85"/>
    </row>
    <row r="97" spans="3:22" x14ac:dyDescent="0.3">
      <c r="G97" s="84"/>
      <c r="V97" s="85"/>
    </row>
    <row r="98" spans="3:22" x14ac:dyDescent="0.3">
      <c r="G98" s="84"/>
      <c r="V98" s="85"/>
    </row>
    <row r="99" spans="3:22" x14ac:dyDescent="0.3">
      <c r="G99" s="84"/>
      <c r="V99" s="85"/>
    </row>
    <row r="100" spans="3:22" x14ac:dyDescent="0.3">
      <c r="G100" s="84"/>
      <c r="V100" s="85"/>
    </row>
    <row r="101" spans="3:22" x14ac:dyDescent="0.3">
      <c r="G101" s="84"/>
      <c r="V101" s="85"/>
    </row>
    <row r="102" spans="3:22" x14ac:dyDescent="0.3">
      <c r="G102" s="84"/>
      <c r="V102" s="85"/>
    </row>
    <row r="103" spans="3:22" x14ac:dyDescent="0.3">
      <c r="G103" s="84"/>
      <c r="V103" s="85"/>
    </row>
    <row r="104" spans="3:22" x14ac:dyDescent="0.3">
      <c r="G104" s="84"/>
      <c r="V104" s="85"/>
    </row>
    <row r="105" spans="3:22" x14ac:dyDescent="0.3">
      <c r="G105" s="84"/>
      <c r="V105" s="85"/>
    </row>
    <row r="106" spans="3:22" x14ac:dyDescent="0.3">
      <c r="C106" s="91"/>
      <c r="G106" s="84"/>
      <c r="V106" s="85"/>
    </row>
    <row r="107" spans="3:22" x14ac:dyDescent="0.3">
      <c r="G107" s="92"/>
      <c r="V107" s="62"/>
    </row>
    <row r="108" spans="3:22" x14ac:dyDescent="0.3">
      <c r="G108" s="92"/>
      <c r="V108" s="62"/>
    </row>
  </sheetData>
  <sheetProtection algorithmName="SHA-512" hashValue="qUSkHEljVciAIwKtwTDaTopQ5BpIpH+dYWb/gequj0cSKdAUylJgm1OZOym6eNWq5n7h4/hHOAYJFDY9KV//Gg==" saltValue="TOfwBstVXIi2SlEoQrF8Rg==" spinCount="100000" sheet="1" objects="1" scenarios="1" selectLockedCells="1"/>
  <hyperlinks>
    <hyperlink ref="C9" r:id="rId1" xr:uid="{E78D6B9B-C5DA-4037-8C00-799043ED1E8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CO2 Snelstarttool NL</vt:lpstr>
      <vt:lpstr>CO2 Quick Start Tool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Porcelijn</dc:creator>
  <cp:lastModifiedBy>Rick Porcelijn</cp:lastModifiedBy>
  <dcterms:created xsi:type="dcterms:W3CDTF">2026-01-07T08:56:21Z</dcterms:created>
  <dcterms:modified xsi:type="dcterms:W3CDTF">2026-01-21T08:21:51Z</dcterms:modified>
</cp:coreProperties>
</file>